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uko7\Desktop\JQHA Classic2026\"/>
    </mc:Choice>
  </mc:AlternateContent>
  <xr:revisionPtr revIDLastSave="0" documentId="13_ncr:1_{C1814005-88B8-4B01-83A9-1EB738E7FBC9}" xr6:coauthVersionLast="47" xr6:coauthVersionMax="47" xr10:uidLastSave="{00000000-0000-0000-0000-000000000000}"/>
  <bookViews>
    <workbookView xWindow="-108" yWindow="-108" windowWidth="23256" windowHeight="12456" xr2:uid="{4CC9CB7C-314E-4B0E-B35D-E84C37ACA9B2}"/>
  </bookViews>
  <sheets>
    <sheet name="使い方" sheetId="7" r:id="rId1"/>
    <sheet name="ペイドウォーム" sheetId="5" r:id="rId2"/>
    <sheet name="AQHA公認クラス" sheetId="1" r:id="rId3"/>
    <sheet name="JQHAクラス" sheetId="2" r:id="rId4"/>
    <sheet name="エントリー集計表" sheetId="3" r:id="rId5"/>
    <sheet name="入厩届" sheetId="6" r:id="rId6"/>
  </sheets>
  <externalReferences>
    <externalReference r:id="rId7"/>
  </externalReferences>
  <definedNames>
    <definedName name="Approval">#REF!</definedName>
    <definedName name="DV略称">#REF!</definedName>
    <definedName name="勘定科目">[1]データ!$B$3:$B$100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6" i="3" l="1"/>
  <c r="G36" i="3"/>
  <c r="E35" i="3"/>
  <c r="G35" i="3"/>
  <c r="E34" i="3"/>
  <c r="G34" i="3"/>
  <c r="E37" i="3"/>
  <c r="G54" i="3"/>
  <c r="G53" i="3"/>
  <c r="E9" i="3" a="1"/>
  <c r="E9" i="3"/>
  <c r="G9" i="3"/>
  <c r="E10" i="3" a="1"/>
  <c r="E10" i="3"/>
  <c r="G10" i="3"/>
  <c r="E11" i="3" a="1"/>
  <c r="E11" i="3"/>
  <c r="G11" i="3"/>
  <c r="E12" i="3" a="1"/>
  <c r="E12" i="3"/>
  <c r="G12" i="3"/>
  <c r="E13" i="3" a="1"/>
  <c r="E13" i="3"/>
  <c r="G13" i="3"/>
  <c r="E14" i="3" a="1"/>
  <c r="E14" i="3"/>
  <c r="G14" i="3"/>
  <c r="E15" i="3" a="1"/>
  <c r="E15" i="3"/>
  <c r="G15" i="3"/>
  <c r="E16" i="3" a="1"/>
  <c r="E16" i="3"/>
  <c r="G16" i="3"/>
  <c r="E17" i="3" a="1"/>
  <c r="E17" i="3"/>
  <c r="G17" i="3"/>
  <c r="E18" i="3" a="1"/>
  <c r="E18" i="3"/>
  <c r="G18" i="3"/>
  <c r="E19" i="3" a="1"/>
  <c r="E19" i="3"/>
  <c r="G19" i="3"/>
  <c r="E20" i="3" a="1"/>
  <c r="E20" i="3"/>
  <c r="G20" i="3"/>
  <c r="E21" i="3" a="1"/>
  <c r="E21" i="3"/>
  <c r="G21" i="3"/>
  <c r="E22" i="3" a="1"/>
  <c r="E22" i="3"/>
  <c r="G22" i="3"/>
  <c r="E23" i="3" a="1"/>
  <c r="E23" i="3"/>
  <c r="G23" i="3"/>
  <c r="E24" i="3" a="1"/>
  <c r="E24" i="3"/>
  <c r="G24" i="3"/>
  <c r="E25" i="3" a="1"/>
  <c r="E25" i="3"/>
  <c r="G25" i="3"/>
  <c r="E26" i="3" a="1"/>
  <c r="E26" i="3"/>
  <c r="G26" i="3"/>
  <c r="E27" i="3" a="1"/>
  <c r="E27" i="3"/>
  <c r="G27" i="3"/>
  <c r="E28" i="3" a="1"/>
  <c r="E28" i="3"/>
  <c r="G28" i="3"/>
  <c r="E29" i="3" a="1"/>
  <c r="E29" i="3"/>
  <c r="G29" i="3"/>
  <c r="E30" i="3" a="1"/>
  <c r="E30" i="3"/>
  <c r="G30" i="3"/>
  <c r="E31" i="3" a="1"/>
  <c r="E31" i="3"/>
  <c r="G31" i="3"/>
  <c r="E32" i="3" a="1"/>
  <c r="E32" i="3"/>
  <c r="G32" i="3"/>
  <c r="E33" i="3" a="1"/>
  <c r="E33" i="3"/>
  <c r="G33" i="3"/>
  <c r="G37" i="3"/>
  <c r="E38" i="3" a="1"/>
  <c r="E38" i="3"/>
  <c r="G38" i="3"/>
  <c r="E39" i="3" a="1"/>
  <c r="E39" i="3"/>
  <c r="G39" i="3"/>
  <c r="E40" i="3" a="1"/>
  <c r="E40" i="3"/>
  <c r="G40" i="3"/>
  <c r="E41" i="3" a="1"/>
  <c r="E41" i="3"/>
  <c r="G41" i="3"/>
  <c r="E42" i="3" a="1"/>
  <c r="E42" i="3"/>
  <c r="G42" i="3"/>
  <c r="E43" i="3" a="1"/>
  <c r="E43" i="3"/>
  <c r="G43" i="3"/>
  <c r="E44" i="3" a="1"/>
  <c r="E44" i="3"/>
  <c r="G44" i="3"/>
  <c r="E45" i="3" a="1"/>
  <c r="E45" i="3"/>
  <c r="G45" i="3"/>
  <c r="E46" i="3" a="1"/>
  <c r="E46" i="3"/>
  <c r="G46" i="3"/>
  <c r="E47" i="3" a="1"/>
  <c r="E47" i="3"/>
  <c r="G47" i="3"/>
  <c r="E48" i="3" a="1"/>
  <c r="E48" i="3"/>
  <c r="G48" i="3"/>
  <c r="E49" i="3" a="1"/>
  <c r="E49" i="3"/>
  <c r="G49" i="3"/>
  <c r="G50" i="3" a="1"/>
  <c r="G51" i="3"/>
  <c r="G55" i="3"/>
  <c r="G50" i="3"/>
  <c r="G56" i="3"/>
  <c r="G60" i="3"/>
  <c r="G61" i="3"/>
  <c r="G62" i="3"/>
  <c r="G63" i="3"/>
  <c r="G67" i="3"/>
  <c r="G68" i="3"/>
  <c r="G70" i="3"/>
  <c r="D68" i="3"/>
  <c r="D63" i="3"/>
  <c r="E56" i="3"/>
  <c r="E50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<sst xmlns="http://schemas.openxmlformats.org/spreadsheetml/2006/main" count="192" uniqueCount="137">
  <si>
    <t>AQHA公認クラス</t>
  </si>
  <si>
    <t>馬 情 報</t>
  </si>
  <si>
    <t>ライダー情報</t>
  </si>
  <si>
    <t>馬 主 情 報</t>
  </si>
  <si>
    <t>種目※</t>
    <rPh sb="0" eb="2">
      <t>シュモク</t>
    </rPh>
    <phoneticPr fontId="3"/>
  </si>
  <si>
    <t>ディビジョン※</t>
    <phoneticPr fontId="3"/>
  </si>
  <si>
    <t>馬名（英語）</t>
    <rPh sb="3" eb="5">
      <t>エイゴ</t>
    </rPh>
    <phoneticPr fontId="3"/>
  </si>
  <si>
    <t>馬名（カタカナ）</t>
    <rPh sb="0" eb="2">
      <t>バメイ</t>
    </rPh>
    <phoneticPr fontId="3"/>
  </si>
  <si>
    <t>性別※</t>
    <phoneticPr fontId="3"/>
  </si>
  <si>
    <t>ライダー氏名</t>
  </si>
  <si>
    <t>ライダー名（英語）</t>
    <rPh sb="6" eb="8">
      <t>エイゴ</t>
    </rPh>
    <phoneticPr fontId="3"/>
  </si>
  <si>
    <t>ライダー姓（英語）</t>
    <rPh sb="4" eb="5">
      <t>セイ</t>
    </rPh>
    <rPh sb="6" eb="8">
      <t>エイゴ</t>
    </rPh>
    <phoneticPr fontId="3"/>
  </si>
  <si>
    <t>馬主ID</t>
    <rPh sb="0" eb="2">
      <t>バヌシ</t>
    </rPh>
    <phoneticPr fontId="3"/>
  </si>
  <si>
    <t>馬主名（英語）</t>
    <rPh sb="4" eb="6">
      <t>エイゴ</t>
    </rPh>
    <phoneticPr fontId="3"/>
  </si>
  <si>
    <t>馬主名（日本語）</t>
    <rPh sb="0" eb="3">
      <t>バヌシメイ</t>
    </rPh>
    <rPh sb="4" eb="7">
      <t>ニホンゴ</t>
    </rPh>
    <phoneticPr fontId="3"/>
  </si>
  <si>
    <t>馬主との関係※</t>
    <phoneticPr fontId="3"/>
  </si>
  <si>
    <t>招待</t>
    <rPh sb="0" eb="2">
      <t>ショウタイ</t>
    </rPh>
    <phoneticPr fontId="3"/>
  </si>
  <si>
    <t>※印の枠はプルダウンから選択してください</t>
    <rPh sb="1" eb="2">
      <t>シルシ</t>
    </rPh>
    <rPh sb="3" eb="4">
      <t>ワク</t>
    </rPh>
    <rPh sb="12" eb="14">
      <t>センタク</t>
    </rPh>
    <phoneticPr fontId="3"/>
  </si>
  <si>
    <t>JQHAクラス</t>
  </si>
  <si>
    <t>馬名</t>
    <phoneticPr fontId="3"/>
  </si>
  <si>
    <t>馬名（フリガナ）</t>
    <rPh sb="0" eb="2">
      <t>バメイ</t>
    </rPh>
    <phoneticPr fontId="3"/>
  </si>
  <si>
    <t>ライダー名（フリガナ）</t>
    <phoneticPr fontId="3"/>
  </si>
  <si>
    <t>馬主名</t>
    <rPh sb="0" eb="3">
      <t>バヌシメイ</t>
    </rPh>
    <phoneticPr fontId="3"/>
  </si>
  <si>
    <t>馬主名（フリガナ）</t>
    <rPh sb="0" eb="3">
      <t>バヌシメイ</t>
    </rPh>
    <phoneticPr fontId="3"/>
  </si>
  <si>
    <t>エントリー集計表</t>
    <rPh sb="5" eb="8">
      <t>シュウケイヒョウ</t>
    </rPh>
    <phoneticPr fontId="16"/>
  </si>
  <si>
    <t>クラブ名</t>
    <rPh sb="3" eb="4">
      <t>メイ</t>
    </rPh>
    <phoneticPr fontId="16"/>
  </si>
  <si>
    <t>担当者名</t>
    <rPh sb="0" eb="3">
      <t>タントウシャ</t>
    </rPh>
    <rPh sb="3" eb="4">
      <t>メイ</t>
    </rPh>
    <phoneticPr fontId="16"/>
  </si>
  <si>
    <t>住所</t>
    <rPh sb="0" eb="2">
      <t>ジュウショ</t>
    </rPh>
    <phoneticPr fontId="16"/>
  </si>
  <si>
    <t>〒</t>
    <phoneticPr fontId="16"/>
  </si>
  <si>
    <t>TEL</t>
    <phoneticPr fontId="16"/>
  </si>
  <si>
    <t>E-mail</t>
    <phoneticPr fontId="19"/>
  </si>
  <si>
    <t xml:space="preserve">A. エントリー料 </t>
    <phoneticPr fontId="19"/>
  </si>
  <si>
    <t>種　目</t>
    <rPh sb="0" eb="3">
      <t>シュモク</t>
    </rPh>
    <phoneticPr fontId="19"/>
  </si>
  <si>
    <t>クラス</t>
    <phoneticPr fontId="16"/>
  </si>
  <si>
    <t>ディビジョン</t>
    <phoneticPr fontId="16"/>
  </si>
  <si>
    <t>エントリー数</t>
    <rPh sb="5" eb="6">
      <t>スウ</t>
    </rPh>
    <phoneticPr fontId="16"/>
  </si>
  <si>
    <t>エントリー料</t>
    <rPh sb="5" eb="6">
      <t>リョウ</t>
    </rPh>
    <phoneticPr fontId="16"/>
  </si>
  <si>
    <t>小計</t>
    <rPh sb="0" eb="1">
      <t>チイ</t>
    </rPh>
    <rPh sb="1" eb="2">
      <t>ゴウケイ</t>
    </rPh>
    <phoneticPr fontId="16"/>
  </si>
  <si>
    <t>ワーキングウエスタンレール</t>
    <phoneticPr fontId="16"/>
  </si>
  <si>
    <t>AQHA</t>
    <phoneticPr fontId="16"/>
  </si>
  <si>
    <t>オープン</t>
    <phoneticPr fontId="19"/>
  </si>
  <si>
    <t>アマチュア</t>
    <phoneticPr fontId="19"/>
  </si>
  <si>
    <t>ユース</t>
    <phoneticPr fontId="19"/>
  </si>
  <si>
    <t>JQHA</t>
    <phoneticPr fontId="16"/>
  </si>
  <si>
    <t>ノービス</t>
    <phoneticPr fontId="19"/>
  </si>
  <si>
    <t>トレイル</t>
    <phoneticPr fontId="16"/>
  </si>
  <si>
    <t>オープン</t>
    <phoneticPr fontId="16"/>
  </si>
  <si>
    <t>ランチライディング</t>
    <phoneticPr fontId="16"/>
  </si>
  <si>
    <t>アマチュア</t>
    <phoneticPr fontId="16"/>
  </si>
  <si>
    <t>レイニング</t>
    <phoneticPr fontId="19"/>
  </si>
  <si>
    <t>ｼﾞｭﾆｱﾎｰｽｵｰﾌﾟﾝ</t>
    <phoneticPr fontId="19"/>
  </si>
  <si>
    <t>ｼﾆｱﾎｰｽｵｰﾌﾟﾝ</t>
    <phoneticPr fontId="16"/>
  </si>
  <si>
    <t>ウエスタンホースマンシップ</t>
    <phoneticPr fontId="19"/>
  </si>
  <si>
    <t>ノービスwalk/trot</t>
    <phoneticPr fontId="19"/>
  </si>
  <si>
    <t>ランチトレイル</t>
    <phoneticPr fontId="16"/>
  </si>
  <si>
    <t>ノービス</t>
    <phoneticPr fontId="16"/>
  </si>
  <si>
    <t>トレイル/ランチトレイル</t>
    <phoneticPr fontId="16"/>
  </si>
  <si>
    <t>トレイル/ランチトレイル以外</t>
    <rPh sb="12" eb="14">
      <t>イガイ</t>
    </rPh>
    <phoneticPr fontId="16"/>
  </si>
  <si>
    <t>うち招待エントリー</t>
    <rPh sb="2" eb="4">
      <t>ショウタイ</t>
    </rPh>
    <phoneticPr fontId="3"/>
  </si>
  <si>
    <t>招待割引</t>
    <rPh sb="0" eb="2">
      <t>ショウタイ</t>
    </rPh>
    <rPh sb="2" eb="4">
      <t>ワリビキ</t>
    </rPh>
    <phoneticPr fontId="3"/>
  </si>
  <si>
    <t>クリニック参加費</t>
    <rPh sb="5" eb="8">
      <t>サンカヒ</t>
    </rPh>
    <phoneticPr fontId="16"/>
  </si>
  <si>
    <t>2エントリー未満のかた</t>
    <rPh sb="6" eb="8">
      <t>ミマン</t>
    </rPh>
    <phoneticPr fontId="16"/>
  </si>
  <si>
    <t>2エントリー以上のかた</t>
    <rPh sb="6" eb="8">
      <t>イジョウ</t>
    </rPh>
    <phoneticPr fontId="16"/>
  </si>
  <si>
    <t>パーティー参加費</t>
    <rPh sb="5" eb="8">
      <t>サンカヒ</t>
    </rPh>
    <phoneticPr fontId="16"/>
  </si>
  <si>
    <t>アルコールなし（小学生以下無料）</t>
    <rPh sb="8" eb="15">
      <t>ショウガクセイイカムリョウ</t>
    </rPh>
    <phoneticPr fontId="16"/>
  </si>
  <si>
    <t>アルコールあり</t>
    <phoneticPr fontId="16"/>
  </si>
  <si>
    <t>ペイドウォーム</t>
    <phoneticPr fontId="16"/>
  </si>
  <si>
    <t>1枠5分間</t>
    <rPh sb="1" eb="2">
      <t>ワク</t>
    </rPh>
    <rPh sb="3" eb="5">
      <t>フンカン</t>
    </rPh>
    <phoneticPr fontId="16"/>
  </si>
  <si>
    <t>総エントリー数　</t>
    <rPh sb="0" eb="1">
      <t>ソウ</t>
    </rPh>
    <rPh sb="6" eb="7">
      <t>スウ</t>
    </rPh>
    <phoneticPr fontId="19"/>
  </si>
  <si>
    <t>合計A</t>
    <rPh sb="0" eb="2">
      <t>ゴウケイ</t>
    </rPh>
    <phoneticPr fontId="16"/>
  </si>
  <si>
    <r>
      <t xml:space="preserve">B. </t>
    </r>
    <r>
      <rPr>
        <b/>
        <sz val="10"/>
        <color theme="1"/>
        <rFont val="ＭＳ ゴシック"/>
        <family val="3"/>
        <charset val="128"/>
      </rPr>
      <t>馬房使用料　入厩可能日は</t>
    </r>
    <r>
      <rPr>
        <b/>
        <sz val="10"/>
        <color theme="1"/>
        <rFont val="Calibri"/>
        <family val="2"/>
        <scheme val="minor"/>
      </rPr>
      <t>10/27</t>
    </r>
    <r>
      <rPr>
        <b/>
        <sz val="10"/>
        <color theme="1"/>
        <rFont val="Yu Gothic"/>
        <family val="2"/>
        <charset val="128"/>
      </rPr>
      <t>（火）</t>
    </r>
    <r>
      <rPr>
        <b/>
        <sz val="10"/>
        <color theme="1"/>
        <rFont val="ＭＳ ゴシック"/>
        <family val="3"/>
        <charset val="128"/>
      </rPr>
      <t>以降になります　　　※第一馬場の使用料込</t>
    </r>
    <rPh sb="9" eb="14">
      <t>ニュウキュウカノウビ</t>
    </rPh>
    <rPh sb="21" eb="22">
      <t>カ</t>
    </rPh>
    <rPh sb="23" eb="25">
      <t>イコウ</t>
    </rPh>
    <rPh sb="34" eb="38">
      <t>ダイイチババ</t>
    </rPh>
    <rPh sb="39" eb="41">
      <t>シヨウ</t>
    </rPh>
    <rPh sb="41" eb="42">
      <t>リョウ</t>
    </rPh>
    <rPh sb="42" eb="43">
      <t>コミ</t>
    </rPh>
    <phoneticPr fontId="19"/>
  </si>
  <si>
    <t>　　</t>
    <phoneticPr fontId="16"/>
  </si>
  <si>
    <t>利用数</t>
    <rPh sb="0" eb="2">
      <t>リヨウ</t>
    </rPh>
    <phoneticPr fontId="16"/>
  </si>
  <si>
    <t>使用料/日</t>
    <rPh sb="0" eb="2">
      <t>シヨウリョウ</t>
    </rPh>
    <rPh sb="2" eb="3">
      <t>リョウキン</t>
    </rPh>
    <rPh sb="4" eb="5">
      <t>ヒ</t>
    </rPh>
    <phoneticPr fontId="16"/>
  </si>
  <si>
    <t>日数</t>
    <rPh sb="0" eb="2">
      <t>ニッスウ</t>
    </rPh>
    <phoneticPr fontId="16"/>
  </si>
  <si>
    <t>小計</t>
    <phoneticPr fontId="16"/>
  </si>
  <si>
    <t>馬　房</t>
    <rPh sb="0" eb="1">
      <t>ウマ</t>
    </rPh>
    <rPh sb="2" eb="3">
      <t>フサ</t>
    </rPh>
    <phoneticPr fontId="19"/>
  </si>
  <si>
    <t>うち招待馬（招待割引）</t>
    <rPh sb="2" eb="4">
      <t>ショウタイ</t>
    </rPh>
    <rPh sb="4" eb="5">
      <t>ウマ</t>
    </rPh>
    <rPh sb="6" eb="10">
      <t>ショウタイワリビキ</t>
    </rPh>
    <phoneticPr fontId="19"/>
  </si>
  <si>
    <t>タックルーム</t>
    <phoneticPr fontId="19"/>
  </si>
  <si>
    <t>利用数合計</t>
    <rPh sb="0" eb="2">
      <t>リヨウ</t>
    </rPh>
    <rPh sb="2" eb="3">
      <t>スウ</t>
    </rPh>
    <rPh sb="3" eb="5">
      <t>ゴウケイ</t>
    </rPh>
    <phoneticPr fontId="19"/>
  </si>
  <si>
    <t>合計B</t>
    <phoneticPr fontId="16"/>
  </si>
  <si>
    <t>C. 競技会参加費（JQHA会員は無料）</t>
    <rPh sb="3" eb="9">
      <t>キョウギカイサンカヒ</t>
    </rPh>
    <rPh sb="14" eb="16">
      <t>カイイン</t>
    </rPh>
    <rPh sb="17" eb="19">
      <t>ムリョウ</t>
    </rPh>
    <phoneticPr fontId="19"/>
  </si>
  <si>
    <t>区分</t>
    <rPh sb="0" eb="2">
      <t>クブン</t>
    </rPh>
    <phoneticPr fontId="16"/>
  </si>
  <si>
    <t>参加人数</t>
    <rPh sb="0" eb="2">
      <t>サンカ</t>
    </rPh>
    <rPh sb="2" eb="4">
      <t>ニンズウ</t>
    </rPh>
    <phoneticPr fontId="19"/>
  </si>
  <si>
    <t>単価</t>
    <phoneticPr fontId="16"/>
  </si>
  <si>
    <t>非JQHA会員</t>
    <rPh sb="0" eb="1">
      <t>ヒ</t>
    </rPh>
    <rPh sb="5" eb="7">
      <t>カイイン</t>
    </rPh>
    <phoneticPr fontId="19"/>
  </si>
  <si>
    <t>合計</t>
    <rPh sb="0" eb="2">
      <t>ゴウケイ</t>
    </rPh>
    <phoneticPr fontId="19"/>
  </si>
  <si>
    <t>合計C</t>
    <phoneticPr fontId="16"/>
  </si>
  <si>
    <t>（A＋B＋C）総合計</t>
    <rPh sb="7" eb="10">
      <t>ソウゴウケイ</t>
    </rPh>
    <phoneticPr fontId="16"/>
  </si>
  <si>
    <t>※入金後のキャンセルは、料金を返還いたしませんのでご了承願います。</t>
  </si>
  <si>
    <t>振込先</t>
    <rPh sb="0" eb="3">
      <t>フリコミサキ</t>
    </rPh>
    <phoneticPr fontId="16"/>
  </si>
  <si>
    <t>ゆうちょ銀行→ゆうちょ銀行</t>
    <rPh sb="4" eb="6">
      <t>ギンコウ</t>
    </rPh>
    <rPh sb="11" eb="13">
      <t>ギンコウ</t>
    </rPh>
    <phoneticPr fontId="16"/>
  </si>
  <si>
    <t>【記号】18300　　【番号】5137861</t>
    <rPh sb="1" eb="3">
      <t>キゴウ</t>
    </rPh>
    <rPh sb="12" eb="14">
      <t>バンゴウ</t>
    </rPh>
    <phoneticPr fontId="16"/>
  </si>
  <si>
    <t>【名義】特定非営利活動法人日本クオーターホース協会</t>
    <rPh sb="1" eb="3">
      <t>メイギ</t>
    </rPh>
    <rPh sb="4" eb="6">
      <t>トクテイ</t>
    </rPh>
    <rPh sb="6" eb="13">
      <t>ヒエイリカツドウホウジン</t>
    </rPh>
    <rPh sb="13" eb="15">
      <t>ニホン</t>
    </rPh>
    <rPh sb="23" eb="25">
      <t>キョウカイ</t>
    </rPh>
    <phoneticPr fontId="16"/>
  </si>
  <si>
    <t>他行→ゆうちょ銀行</t>
    <rPh sb="0" eb="1">
      <t>タ</t>
    </rPh>
    <rPh sb="1" eb="2">
      <t>コウ</t>
    </rPh>
    <rPh sb="7" eb="9">
      <t>ギンコウ</t>
    </rPh>
    <phoneticPr fontId="16"/>
  </si>
  <si>
    <t>【店名】八三八　　【店番】838　</t>
    <rPh sb="1" eb="3">
      <t>テンメイ</t>
    </rPh>
    <rPh sb="4" eb="7">
      <t>８３８</t>
    </rPh>
    <rPh sb="10" eb="12">
      <t>テンバン</t>
    </rPh>
    <phoneticPr fontId="16"/>
  </si>
  <si>
    <t>【預金種目】普通　【口座番号】0513786</t>
  </si>
  <si>
    <t>※1枠＝5分　　10分使用の際は2枠に入力してください</t>
    <rPh sb="2" eb="3">
      <t>ワク</t>
    </rPh>
    <rPh sb="5" eb="6">
      <t>フン</t>
    </rPh>
    <rPh sb="10" eb="13">
      <t>フンシヨウ</t>
    </rPh>
    <rPh sb="14" eb="15">
      <t>サイ</t>
    </rPh>
    <rPh sb="17" eb="18">
      <t>ワク</t>
    </rPh>
    <rPh sb="19" eb="21">
      <t>ニュウリョク</t>
    </rPh>
    <phoneticPr fontId="3"/>
  </si>
  <si>
    <r>
      <rPr>
        <b/>
        <sz val="16"/>
        <color rgb="FFFFFFFF"/>
        <rFont val="Calibri"/>
        <family val="3"/>
        <charset val="128"/>
        <scheme val="major"/>
      </rPr>
      <t>ペイドウォーム</t>
    </r>
    <phoneticPr fontId="3"/>
  </si>
  <si>
    <t>※エントリー枠のみ、自動入力になっています。他の枠はご入力願います。</t>
    <rPh sb="6" eb="7">
      <t>ワク</t>
    </rPh>
    <rPh sb="10" eb="14">
      <t>ジドウニュウリョク</t>
    </rPh>
    <rPh sb="22" eb="23">
      <t>ホカ</t>
    </rPh>
    <rPh sb="24" eb="25">
      <t>ワク</t>
    </rPh>
    <rPh sb="27" eb="30">
      <t>ニュウリョクネガ</t>
    </rPh>
    <phoneticPr fontId="3"/>
  </si>
  <si>
    <t>スクーリングクラス
旧オープン参加</t>
    <rPh sb="10" eb="11">
      <t>キュウ</t>
    </rPh>
    <rPh sb="15" eb="17">
      <t>サンカ</t>
    </rPh>
    <phoneticPr fontId="16"/>
  </si>
  <si>
    <t>JQHAより招待を受けたエントリー</t>
    <rPh sb="6" eb="8">
      <t>ショウタイ</t>
    </rPh>
    <rPh sb="9" eb="10">
      <t>ウ</t>
    </rPh>
    <phoneticPr fontId="3"/>
  </si>
  <si>
    <t>御殿場市馬術・スポーツセンター入厩届出書</t>
    <rPh sb="0" eb="4">
      <t>ゴテンバシ</t>
    </rPh>
    <rPh sb="4" eb="6">
      <t>バジュツ</t>
    </rPh>
    <rPh sb="15" eb="16">
      <t>ニュウ</t>
    </rPh>
    <rPh sb="16" eb="17">
      <t>キュウ</t>
    </rPh>
    <rPh sb="17" eb="18">
      <t>トド</t>
    </rPh>
    <rPh sb="18" eb="19">
      <t>デ</t>
    </rPh>
    <rPh sb="19" eb="20">
      <t>ショ</t>
    </rPh>
    <phoneticPr fontId="16"/>
  </si>
  <si>
    <t>馬名</t>
    <rPh sb="0" eb="1">
      <t>バ</t>
    </rPh>
    <rPh sb="1" eb="2">
      <t>メイ</t>
    </rPh>
    <phoneticPr fontId="16"/>
  </si>
  <si>
    <t>性別</t>
    <rPh sb="0" eb="2">
      <t>セイベツ</t>
    </rPh>
    <phoneticPr fontId="16"/>
  </si>
  <si>
    <t>毛色</t>
    <rPh sb="0" eb="2">
      <t>ケイロ</t>
    </rPh>
    <phoneticPr fontId="16"/>
  </si>
  <si>
    <t>種類</t>
    <rPh sb="0" eb="2">
      <t>シュルイ</t>
    </rPh>
    <phoneticPr fontId="16"/>
  </si>
  <si>
    <t>産地</t>
    <rPh sb="0" eb="2">
      <t>サンチ</t>
    </rPh>
    <phoneticPr fontId="16"/>
  </si>
  <si>
    <t>最終伝貧</t>
    <rPh sb="0" eb="2">
      <t>サイシュウ</t>
    </rPh>
    <rPh sb="2" eb="3">
      <t>デン</t>
    </rPh>
    <rPh sb="3" eb="4">
      <t>ヒン</t>
    </rPh>
    <phoneticPr fontId="16"/>
  </si>
  <si>
    <t>日本脳炎予防</t>
    <rPh sb="0" eb="2">
      <t>ニホン</t>
    </rPh>
    <rPh sb="2" eb="4">
      <t>ノウエン</t>
    </rPh>
    <rPh sb="4" eb="6">
      <t>ヨボウ</t>
    </rPh>
    <phoneticPr fontId="16"/>
  </si>
  <si>
    <t>基礎・補強終了後のすべてのインフルエンザ予防接種暦</t>
    <rPh sb="0" eb="2">
      <t>キソ</t>
    </rPh>
    <rPh sb="3" eb="5">
      <t>ホキョウ</t>
    </rPh>
    <rPh sb="5" eb="8">
      <t>シュウリョウゴ</t>
    </rPh>
    <rPh sb="20" eb="22">
      <t>ヨボウ</t>
    </rPh>
    <rPh sb="22" eb="24">
      <t>セッシュ</t>
    </rPh>
    <rPh sb="24" eb="25">
      <t>レキ</t>
    </rPh>
    <phoneticPr fontId="16"/>
  </si>
  <si>
    <t>検査日</t>
    <rPh sb="0" eb="3">
      <t>ケンサビ</t>
    </rPh>
    <phoneticPr fontId="16"/>
  </si>
  <si>
    <t>ワクチン接種日</t>
    <rPh sb="4" eb="6">
      <t>セッシュ</t>
    </rPh>
    <rPh sb="6" eb="7">
      <t>ヒ</t>
    </rPh>
    <phoneticPr fontId="16"/>
  </si>
  <si>
    <t>入厩日</t>
    <rPh sb="0" eb="1">
      <t>ニュウ</t>
    </rPh>
    <rPh sb="1" eb="2">
      <t>キュウ</t>
    </rPh>
    <rPh sb="2" eb="3">
      <t>ビ</t>
    </rPh>
    <phoneticPr fontId="16"/>
  </si>
  <si>
    <t xml:space="preserve">       　　年　　月　　日　　　AM　・　PM　　　　時</t>
    <rPh sb="9" eb="10">
      <t>ネン</t>
    </rPh>
    <rPh sb="12" eb="13">
      <t>ガツ</t>
    </rPh>
    <rPh sb="15" eb="16">
      <t>ヒ</t>
    </rPh>
    <rPh sb="30" eb="31">
      <t>ジ</t>
    </rPh>
    <phoneticPr fontId="16"/>
  </si>
  <si>
    <t>退厩日</t>
    <rPh sb="0" eb="1">
      <t>タイ</t>
    </rPh>
    <rPh sb="1" eb="2">
      <t>キュウ</t>
    </rPh>
    <rPh sb="2" eb="3">
      <t>ヒ</t>
    </rPh>
    <phoneticPr fontId="16"/>
  </si>
  <si>
    <t>御殿場市馬術・スポーツセンター利用につき、上記のとおりお届けします。</t>
    <rPh sb="0" eb="4">
      <t>ゴテンバシ</t>
    </rPh>
    <rPh sb="4" eb="6">
      <t>バジュツ</t>
    </rPh>
    <rPh sb="15" eb="17">
      <t>リヨウ</t>
    </rPh>
    <rPh sb="21" eb="23">
      <t>ジョウキ</t>
    </rPh>
    <rPh sb="28" eb="29">
      <t>トド</t>
    </rPh>
    <phoneticPr fontId="16"/>
  </si>
  <si>
    <t>団体名</t>
    <rPh sb="0" eb="2">
      <t>ダンタイ</t>
    </rPh>
    <rPh sb="2" eb="3">
      <t>メイ</t>
    </rPh>
    <phoneticPr fontId="16"/>
  </si>
  <si>
    <t>責任者</t>
    <rPh sb="0" eb="2">
      <t>セキニン</t>
    </rPh>
    <rPh sb="2" eb="3">
      <t>シャ</t>
    </rPh>
    <phoneticPr fontId="16"/>
  </si>
  <si>
    <t>　　　印</t>
    <rPh sb="3" eb="4">
      <t>イン</t>
    </rPh>
    <phoneticPr fontId="16"/>
  </si>
  <si>
    <t>FAX</t>
    <phoneticPr fontId="16"/>
  </si>
  <si>
    <t>招待</t>
    <rPh sb="0" eb="2">
      <t>ショウタイ</t>
    </rPh>
    <phoneticPr fontId="3"/>
  </si>
  <si>
    <t>ライダーID</t>
    <phoneticPr fontId="3"/>
  </si>
  <si>
    <t>馬登録番号</t>
    <phoneticPr fontId="3"/>
  </si>
  <si>
    <t>このファイルをダウンロード、またはアプリを使って編集できる環境にします</t>
    <rPh sb="21" eb="22">
      <t>ツカ</t>
    </rPh>
    <rPh sb="24" eb="26">
      <t>ヘンシュウ</t>
    </rPh>
    <rPh sb="29" eb="31">
      <t>カンキョウ</t>
    </rPh>
    <phoneticPr fontId="3"/>
  </si>
  <si>
    <t>参加される馬の健康手帳を元に、必要な情報を入力します</t>
    <rPh sb="0" eb="2">
      <t>サンカ</t>
    </rPh>
    <rPh sb="5" eb="6">
      <t>ウマ</t>
    </rPh>
    <rPh sb="7" eb="11">
      <t>ケンコウテチョウ</t>
    </rPh>
    <rPh sb="12" eb="13">
      <t>モト</t>
    </rPh>
    <rPh sb="15" eb="17">
      <t>ヒツヨウ</t>
    </rPh>
    <rPh sb="18" eb="20">
      <t>ジョウホウ</t>
    </rPh>
    <rPh sb="21" eb="23">
      <t>ニュウリョク</t>
    </rPh>
    <phoneticPr fontId="3"/>
  </si>
  <si>
    <t>エントリー内容を入力します</t>
    <rPh sb="5" eb="7">
      <t>ナイヨウ</t>
    </rPh>
    <rPh sb="8" eb="10">
      <t>ニュウリョク</t>
    </rPh>
    <phoneticPr fontId="3"/>
  </si>
  <si>
    <t>エントリー集計表の確認と入力をします</t>
    <rPh sb="5" eb="8">
      <t>シュウケイヒョウ</t>
    </rPh>
    <rPh sb="9" eb="11">
      <t>カクニン</t>
    </rPh>
    <rPh sb="12" eb="14">
      <t>ニュウリョク</t>
    </rPh>
    <phoneticPr fontId="3"/>
  </si>
  <si>
    <t>入厩届を入力します</t>
    <rPh sb="0" eb="3">
      <t>ニュウキュウトドケ</t>
    </rPh>
    <rPh sb="4" eb="6">
      <t>ニュウリョク</t>
    </rPh>
    <phoneticPr fontId="3"/>
  </si>
  <si>
    <t>1.下方にある各シート（ペイドウォーム・AQHA公認クラス・JQHAクラス）をクリックして開き、必要な情報を入力します</t>
    <rPh sb="2" eb="4">
      <t>カホウ</t>
    </rPh>
    <rPh sb="7" eb="8">
      <t>カク</t>
    </rPh>
    <rPh sb="24" eb="26">
      <t>コウニン</t>
    </rPh>
    <rPh sb="45" eb="46">
      <t>ヒラ</t>
    </rPh>
    <rPh sb="48" eb="50">
      <t>ヒツヨウ</t>
    </rPh>
    <rPh sb="51" eb="53">
      <t>ジョウホウ</t>
    </rPh>
    <rPh sb="54" eb="56">
      <t>ニュウリョクコメジルシショウタイ</t>
    </rPh>
    <phoneticPr fontId="3"/>
  </si>
  <si>
    <t>ご不明な点がありましたらお問い合わせください  mail:info@jqha.or.jp</t>
    <rPh sb="1" eb="3">
      <t>フメイ</t>
    </rPh>
    <rPh sb="4" eb="5">
      <t>テン</t>
    </rPh>
    <rPh sb="13" eb="14">
      <t>ト</t>
    </rPh>
    <rPh sb="15" eb="16">
      <t>ア</t>
    </rPh>
    <phoneticPr fontId="3"/>
  </si>
  <si>
    <t>使いかた</t>
    <rPh sb="0" eb="1">
      <t>ツカ</t>
    </rPh>
    <phoneticPr fontId="3"/>
  </si>
  <si>
    <t>エイジドスタリオン</t>
    <phoneticPr fontId="3"/>
  </si>
  <si>
    <t>エイジドメア</t>
    <phoneticPr fontId="3"/>
  </si>
  <si>
    <t>エイジドゲルディング</t>
    <phoneticPr fontId="3"/>
  </si>
  <si>
    <t>ホルター</t>
    <phoneticPr fontId="3"/>
  </si>
  <si>
    <t>1.エントリー内容が入力されていることを確認します
2.クリニック・パーティー・馬房使用・競技参加費を必要に応じて入力して、最終的な金額を確認します</t>
    <rPh sb="7" eb="9">
      <t>ナイヨウ</t>
    </rPh>
    <rPh sb="10" eb="12">
      <t>ニュウリョク</t>
    </rPh>
    <rPh sb="20" eb="22">
      <t>カクニン</t>
    </rPh>
    <rPh sb="40" eb="42">
      <t>バボウ</t>
    </rPh>
    <rPh sb="42" eb="44">
      <t>シヨウ</t>
    </rPh>
    <rPh sb="45" eb="50">
      <t>キョウギサンカヒ</t>
    </rPh>
    <rPh sb="51" eb="53">
      <t>ヒツヨウ</t>
    </rPh>
    <rPh sb="54" eb="55">
      <t>オウ</t>
    </rPh>
    <rPh sb="57" eb="59">
      <t>ニュウリョク</t>
    </rPh>
    <rPh sb="62" eb="65">
      <t>サイシュウテキ</t>
    </rPh>
    <rPh sb="66" eb="68">
      <t>キンガク</t>
    </rPh>
    <rPh sb="69" eb="71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</si>
</sst>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&quot;¥&quot;#,##0_);[Red]\(&quot;¥&quot;#,##0\)"/>
    <numFmt numFmtId="177" formatCode="\¥#,##0;[Red]\-\¥#,##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2"/>
      <color rgb="FFFFFFFF"/>
      <name val="Calibri"/>
      <family val="2"/>
      <scheme val="minor"/>
    </font>
    <font>
      <b/>
      <sz val="10"/>
      <color rgb="FFFFFFFF"/>
      <name val="Yu Gothic"/>
      <family val="3"/>
      <charset val="128"/>
    </font>
    <font>
      <b/>
      <sz val="11"/>
      <color theme="1"/>
      <name val="Calibri"/>
      <family val="2"/>
      <scheme val="minor"/>
    </font>
    <font>
      <b/>
      <sz val="10"/>
      <color rgb="FF4F5B66"/>
      <name val="Yu Gothic"/>
      <family val="3"/>
      <charset val="128"/>
    </font>
    <font>
      <sz val="10"/>
      <color theme="1"/>
      <name val="Yu Gothic"/>
      <family val="3"/>
      <charset val="128"/>
    </font>
    <font>
      <sz val="10"/>
      <color rgb="FFFF0000"/>
      <name val="Yu Gothic"/>
      <family val="3"/>
      <charset val="128"/>
    </font>
    <font>
      <sz val="11"/>
      <color theme="1"/>
      <name val="MS PGothic"/>
      <family val="3"/>
      <charset val="128"/>
    </font>
    <font>
      <b/>
      <i/>
      <sz val="11"/>
      <color rgb="FF7F6000"/>
      <name val="MS UI Gothic"/>
      <family val="3"/>
      <charset val="128"/>
    </font>
    <font>
      <b/>
      <i/>
      <sz val="11"/>
      <color rgb="FF7F6000"/>
      <name val="Calibri"/>
      <family val="2"/>
      <scheme val="minor"/>
    </font>
    <font>
      <b/>
      <i/>
      <sz val="11"/>
      <color rgb="FF7F6000"/>
      <name val="MS PGothic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6"/>
      <name val="Osaka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Calibri"/>
      <family val="2"/>
      <scheme val="major"/>
    </font>
    <font>
      <b/>
      <sz val="9"/>
      <color rgb="FF0070C0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b/>
      <sz val="12"/>
      <color rgb="FF000000"/>
      <name val="Calibri"/>
      <family val="3"/>
      <charset val="128"/>
      <scheme val="minor"/>
    </font>
    <font>
      <b/>
      <sz val="9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Calibri"/>
      <family val="2"/>
      <scheme val="minor"/>
    </font>
    <font>
      <b/>
      <sz val="10"/>
      <color theme="1"/>
      <name val="Yu Gothic"/>
      <family val="2"/>
      <charset val="128"/>
    </font>
    <font>
      <sz val="9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color rgb="FFFFFFFF"/>
      <name val="Calibri"/>
      <family val="2"/>
      <scheme val="major"/>
    </font>
    <font>
      <b/>
      <sz val="16"/>
      <color rgb="FFFFFFFF"/>
      <name val="Calibri"/>
      <family val="3"/>
      <charset val="128"/>
      <scheme val="major"/>
    </font>
    <font>
      <b/>
      <sz val="11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FFFF"/>
      <name val="ＭＳ ゴシック"/>
      <family val="3"/>
      <charset val="128"/>
    </font>
    <font>
      <b/>
      <sz val="11"/>
      <color theme="2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2"/>
      <name val="Meiryo UI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17365D"/>
        <bgColor indexed="64"/>
      </patternFill>
    </fill>
    <fill>
      <patternFill patternType="solid">
        <fgColor rgb="FF0F6B78"/>
        <bgColor indexed="64"/>
      </patternFill>
    </fill>
    <fill>
      <patternFill patternType="solid">
        <fgColor rgb="FF2F5597"/>
        <bgColor indexed="64"/>
      </patternFill>
    </fill>
    <fill>
      <patternFill patternType="solid">
        <fgColor rgb="FF665191"/>
        <bgColor indexed="64"/>
      </patternFill>
    </fill>
    <fill>
      <patternFill patternType="solid">
        <fgColor rgb="FF9E6516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117A86"/>
        <bgColor indexed="64"/>
      </patternFill>
    </fill>
    <fill>
      <patternFill patternType="solid">
        <fgColor rgb="FF3B6BA5"/>
        <bgColor indexed="64"/>
      </patternFill>
    </fill>
    <fill>
      <patternFill patternType="solid">
        <fgColor rgb="FF7562A8"/>
        <bgColor indexed="64"/>
      </patternFill>
    </fill>
    <fill>
      <patternFill patternType="solid">
        <fgColor rgb="FFB7791F"/>
        <bgColor indexed="64"/>
      </patternFill>
    </fill>
    <fill>
      <patternFill patternType="solid">
        <fgColor rgb="FFEDF3F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F6F7"/>
        <bgColor indexed="64"/>
      </patternFill>
    </fill>
    <fill>
      <patternFill patternType="solid">
        <fgColor rgb="FFEEF3FA"/>
        <bgColor indexed="64"/>
      </patternFill>
    </fill>
    <fill>
      <patternFill patternType="solid">
        <fgColor rgb="FFF3F0FA"/>
        <bgColor indexed="64"/>
      </patternFill>
    </fill>
    <fill>
      <patternFill patternType="solid">
        <fgColor rgb="FFFFF7E8"/>
        <bgColor indexed="64"/>
      </patternFill>
    </fill>
    <fill>
      <patternFill patternType="solid">
        <fgColor rgb="FFE2EBF3"/>
        <bgColor indexed="64"/>
      </patternFill>
    </fill>
    <fill>
      <patternFill patternType="solid">
        <fgColor rgb="FFDDF0F2"/>
        <bgColor indexed="64"/>
      </patternFill>
    </fill>
    <fill>
      <patternFill patternType="solid">
        <fgColor rgb="FFE3ECF7"/>
        <bgColor indexed="64"/>
      </patternFill>
    </fill>
    <fill>
      <patternFill patternType="solid">
        <fgColor rgb="FFEAE5F5"/>
        <bgColor indexed="64"/>
      </patternFill>
    </fill>
    <fill>
      <patternFill patternType="solid">
        <fgColor rgb="FFFCEED3"/>
        <bgColor indexed="64"/>
      </patternFill>
    </fill>
    <fill>
      <patternFill patternType="solid">
        <fgColor indexed="8"/>
        <bgColor indexed="64"/>
      </patternFill>
    </fill>
    <fill>
      <patternFill patternType="mediumGray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F6B78"/>
      </left>
      <right/>
      <top/>
      <bottom/>
      <diagonal/>
    </border>
    <border>
      <left style="medium">
        <color rgb="FF2F5597"/>
      </left>
      <right/>
      <top/>
      <bottom/>
      <diagonal/>
    </border>
    <border>
      <left style="medium">
        <color rgb="FF665191"/>
      </left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/>
      <top style="thin">
        <color rgb="FFB7C9D6"/>
      </top>
      <bottom style="thin">
        <color rgb="FFB7C9D6"/>
      </bottom>
      <diagonal/>
    </border>
    <border>
      <left style="medium">
        <color rgb="FF0F6B78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medium">
        <color rgb="FF2F5597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medium">
        <color rgb="FF665191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B7C9D6"/>
      </top>
      <bottom style="thin">
        <color rgb="FFB7C9D6"/>
      </bottom>
      <diagonal/>
    </border>
  </borders>
  <cellStyleXfs count="4">
    <xf numFmtId="0" fontId="0" fillId="0" borderId="0"/>
    <xf numFmtId="0" fontId="14" fillId="0" borderId="0">
      <alignment vertical="center"/>
    </xf>
    <xf numFmtId="0" fontId="14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</cellStyleXfs>
  <cellXfs count="329">
    <xf numFmtId="0" fontId="0" fillId="0" borderId="0" xfId="0"/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13" borderId="5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vertical="center"/>
    </xf>
    <xf numFmtId="0" fontId="8" fillId="14" borderId="6" xfId="0" applyFont="1" applyFill="1" applyBorder="1" applyAlignment="1">
      <alignment vertical="center"/>
    </xf>
    <xf numFmtId="0" fontId="8" fillId="15" borderId="7" xfId="0" applyFont="1" applyFill="1" applyBorder="1" applyAlignment="1">
      <alignment vertical="center"/>
    </xf>
    <xf numFmtId="0" fontId="8" fillId="15" borderId="8" xfId="0" applyFont="1" applyFill="1" applyBorder="1" applyAlignment="1">
      <alignment vertical="center"/>
    </xf>
    <xf numFmtId="0" fontId="8" fillId="15" borderId="5" xfId="0" applyFont="1" applyFill="1" applyBorder="1" applyAlignment="1">
      <alignment vertical="center"/>
    </xf>
    <xf numFmtId="0" fontId="8" fillId="14" borderId="6" xfId="0" applyFont="1" applyFill="1" applyBorder="1" applyAlignment="1">
      <alignment horizontal="center" vertical="center"/>
    </xf>
    <xf numFmtId="0" fontId="8" fillId="16" borderId="9" xfId="0" applyFont="1" applyFill="1" applyBorder="1" applyAlignment="1">
      <alignment vertical="center"/>
    </xf>
    <xf numFmtId="0" fontId="8" fillId="16" borderId="5" xfId="0" applyFont="1" applyFill="1" applyBorder="1" applyAlignment="1">
      <alignment vertical="center"/>
    </xf>
    <xf numFmtId="0" fontId="8" fillId="16" borderId="6" xfId="0" applyFont="1" applyFill="1" applyBorder="1" applyAlignment="1">
      <alignment vertical="center"/>
    </xf>
    <xf numFmtId="0" fontId="8" fillId="17" borderId="10" xfId="0" applyFont="1" applyFill="1" applyBorder="1" applyAlignment="1">
      <alignment vertical="center"/>
    </xf>
    <xf numFmtId="0" fontId="8" fillId="17" borderId="5" xfId="0" applyFont="1" applyFill="1" applyBorder="1" applyAlignment="1">
      <alignment vertical="center"/>
    </xf>
    <xf numFmtId="0" fontId="8" fillId="18" borderId="5" xfId="0" applyFont="1" applyFill="1" applyBorder="1" applyAlignment="1">
      <alignment horizontal="center" vertical="center"/>
    </xf>
    <xf numFmtId="0" fontId="7" fillId="19" borderId="5" xfId="0" applyFont="1" applyFill="1" applyBorder="1" applyAlignment="1">
      <alignment horizontal="center" vertical="center"/>
    </xf>
    <xf numFmtId="0" fontId="8" fillId="20" borderId="7" xfId="0" applyFont="1" applyFill="1" applyBorder="1" applyAlignment="1">
      <alignment vertical="center"/>
    </xf>
    <xf numFmtId="0" fontId="8" fillId="20" borderId="8" xfId="0" applyFont="1" applyFill="1" applyBorder="1" applyAlignment="1">
      <alignment vertical="center"/>
    </xf>
    <xf numFmtId="0" fontId="8" fillId="20" borderId="5" xfId="0" applyFont="1" applyFill="1" applyBorder="1" applyAlignment="1">
      <alignment vertical="center"/>
    </xf>
    <xf numFmtId="0" fontId="8" fillId="21" borderId="9" xfId="0" applyFont="1" applyFill="1" applyBorder="1" applyAlignment="1">
      <alignment vertical="center"/>
    </xf>
    <xf numFmtId="0" fontId="8" fillId="21" borderId="5" xfId="0" applyFont="1" applyFill="1" applyBorder="1" applyAlignment="1">
      <alignment vertical="center"/>
    </xf>
    <xf numFmtId="0" fontId="8" fillId="21" borderId="6" xfId="0" applyFont="1" applyFill="1" applyBorder="1" applyAlignment="1">
      <alignment vertical="center"/>
    </xf>
    <xf numFmtId="0" fontId="8" fillId="22" borderId="10" xfId="0" applyFont="1" applyFill="1" applyBorder="1" applyAlignment="1">
      <alignment vertical="center"/>
    </xf>
    <xf numFmtId="0" fontId="8" fillId="22" borderId="5" xfId="0" applyFont="1" applyFill="1" applyBorder="1" applyAlignment="1">
      <alignment vertical="center"/>
    </xf>
    <xf numFmtId="0" fontId="8" fillId="23" borderId="5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14" borderId="0" xfId="0" applyFont="1" applyFill="1" applyAlignment="1">
      <alignment vertical="center"/>
    </xf>
    <xf numFmtId="0" fontId="13" fillId="14" borderId="0" xfId="0" applyFont="1" applyFill="1" applyAlignment="1">
      <alignment horizontal="center" vertical="center"/>
    </xf>
    <xf numFmtId="0" fontId="8" fillId="17" borderId="6" xfId="0" applyFont="1" applyFill="1" applyBorder="1" applyAlignment="1">
      <alignment vertical="center"/>
    </xf>
    <xf numFmtId="0" fontId="8" fillId="22" borderId="6" xfId="0" applyFont="1" applyFill="1" applyBorder="1" applyAlignment="1">
      <alignment vertical="center"/>
    </xf>
    <xf numFmtId="0" fontId="17" fillId="0" borderId="0" xfId="1" applyFont="1">
      <alignment vertical="center"/>
    </xf>
    <xf numFmtId="0" fontId="14" fillId="0" borderId="0" xfId="1">
      <alignment vertical="center"/>
    </xf>
    <xf numFmtId="0" fontId="18" fillId="0" borderId="0" xfId="1" applyFont="1">
      <alignment vertical="center"/>
    </xf>
    <xf numFmtId="0" fontId="20" fillId="0" borderId="0" xfId="1" applyFont="1">
      <alignment vertical="center"/>
    </xf>
    <xf numFmtId="0" fontId="21" fillId="0" borderId="0" xfId="1" applyFont="1" applyAlignment="1">
      <alignment horizontal="center" vertical="center"/>
    </xf>
    <xf numFmtId="0" fontId="22" fillId="0" borderId="0" xfId="1" applyFont="1">
      <alignment vertical="center"/>
    </xf>
    <xf numFmtId="0" fontId="23" fillId="24" borderId="11" xfId="1" applyFont="1" applyFill="1" applyBorder="1" applyAlignment="1">
      <alignment horizontal="center" vertical="center"/>
    </xf>
    <xf numFmtId="0" fontId="23" fillId="24" borderId="19" xfId="1" applyFont="1" applyFill="1" applyBorder="1" applyAlignment="1">
      <alignment horizontal="center" vertical="center"/>
    </xf>
    <xf numFmtId="0" fontId="23" fillId="24" borderId="23" xfId="1" applyFont="1" applyFill="1" applyBorder="1" applyAlignment="1">
      <alignment horizontal="center" vertical="center"/>
    </xf>
    <xf numFmtId="0" fontId="21" fillId="0" borderId="0" xfId="1" applyFont="1">
      <alignment vertical="center"/>
    </xf>
    <xf numFmtId="0" fontId="23" fillId="24" borderId="27" xfId="1" applyFont="1" applyFill="1" applyBorder="1" applyAlignment="1">
      <alignment horizontal="center" vertical="center"/>
    </xf>
    <xf numFmtId="0" fontId="23" fillId="24" borderId="28" xfId="1" applyFont="1" applyFill="1" applyBorder="1" applyAlignment="1">
      <alignment horizontal="center" vertical="center"/>
    </xf>
    <xf numFmtId="0" fontId="23" fillId="24" borderId="29" xfId="1" applyFont="1" applyFill="1" applyBorder="1" applyAlignment="1">
      <alignment horizontal="center" vertical="center"/>
    </xf>
    <xf numFmtId="176" fontId="23" fillId="24" borderId="30" xfId="1" applyNumberFormat="1" applyFont="1" applyFill="1" applyBorder="1" applyAlignment="1">
      <alignment horizontal="center" vertical="center"/>
    </xf>
    <xf numFmtId="0" fontId="22" fillId="26" borderId="32" xfId="1" applyFont="1" applyFill="1" applyBorder="1" applyAlignment="1">
      <alignment horizontal="left" vertical="center" wrapText="1"/>
    </xf>
    <xf numFmtId="0" fontId="22" fillId="26" borderId="33" xfId="1" applyFont="1" applyFill="1" applyBorder="1" applyAlignment="1">
      <alignment horizontal="center" vertical="center" wrapText="1"/>
    </xf>
    <xf numFmtId="5" fontId="22" fillId="26" borderId="34" xfId="1" applyNumberFormat="1" applyFont="1" applyFill="1" applyBorder="1">
      <alignment vertical="center"/>
    </xf>
    <xf numFmtId="177" fontId="27" fillId="26" borderId="35" xfId="1" applyNumberFormat="1" applyFont="1" applyFill="1" applyBorder="1">
      <alignment vertical="center"/>
    </xf>
    <xf numFmtId="0" fontId="24" fillId="0" borderId="36" xfId="1" applyFont="1" applyBorder="1" applyAlignment="1">
      <alignment horizontal="center" vertical="center"/>
    </xf>
    <xf numFmtId="0" fontId="22" fillId="26" borderId="37" xfId="1" applyFont="1" applyFill="1" applyBorder="1" applyAlignment="1">
      <alignment horizontal="left" vertical="center" wrapText="1"/>
    </xf>
    <xf numFmtId="0" fontId="22" fillId="26" borderId="14" xfId="1" applyFont="1" applyFill="1" applyBorder="1" applyAlignment="1">
      <alignment horizontal="center" vertical="center" wrapText="1"/>
    </xf>
    <xf numFmtId="5" fontId="22" fillId="26" borderId="39" xfId="1" applyNumberFormat="1" applyFont="1" applyFill="1" applyBorder="1">
      <alignment vertical="center"/>
    </xf>
    <xf numFmtId="177" fontId="27" fillId="26" borderId="40" xfId="1" applyNumberFormat="1" applyFont="1" applyFill="1" applyBorder="1">
      <alignment vertical="center"/>
    </xf>
    <xf numFmtId="0" fontId="22" fillId="26" borderId="42" xfId="1" applyFont="1" applyFill="1" applyBorder="1" applyAlignment="1">
      <alignment horizontal="left" vertical="center" wrapText="1"/>
    </xf>
    <xf numFmtId="0" fontId="22" fillId="26" borderId="43" xfId="1" applyFont="1" applyFill="1" applyBorder="1" applyAlignment="1">
      <alignment horizontal="center" vertical="center" wrapText="1"/>
    </xf>
    <xf numFmtId="5" fontId="22" fillId="26" borderId="44" xfId="1" applyNumberFormat="1" applyFont="1" applyFill="1" applyBorder="1">
      <alignment vertical="center"/>
    </xf>
    <xf numFmtId="177" fontId="27" fillId="26" borderId="45" xfId="1" applyNumberFormat="1" applyFont="1" applyFill="1" applyBorder="1">
      <alignment vertical="center"/>
    </xf>
    <xf numFmtId="0" fontId="22" fillId="0" borderId="32" xfId="1" applyFont="1" applyBorder="1" applyAlignment="1">
      <alignment horizontal="left" vertical="center" wrapText="1"/>
    </xf>
    <xf numFmtId="0" fontId="22" fillId="0" borderId="33" xfId="1" applyFont="1" applyBorder="1" applyAlignment="1">
      <alignment horizontal="center" vertical="center" wrapText="1"/>
    </xf>
    <xf numFmtId="5" fontId="22" fillId="0" borderId="34" xfId="1" applyNumberFormat="1" applyFont="1" applyBorder="1">
      <alignment vertical="center"/>
    </xf>
    <xf numFmtId="177" fontId="27" fillId="0" borderId="35" xfId="1" applyNumberFormat="1" applyFont="1" applyBorder="1">
      <alignment vertical="center"/>
    </xf>
    <xf numFmtId="0" fontId="22" fillId="0" borderId="37" xfId="1" applyFont="1" applyBorder="1" applyAlignment="1">
      <alignment horizontal="left" vertical="center" wrapText="1"/>
    </xf>
    <xf numFmtId="0" fontId="22" fillId="0" borderId="38" xfId="1" applyFont="1" applyBorder="1" applyAlignment="1">
      <alignment horizontal="center" vertical="center" wrapText="1"/>
    </xf>
    <xf numFmtId="5" fontId="22" fillId="0" borderId="39" xfId="1" applyNumberFormat="1" applyFont="1" applyBorder="1">
      <alignment vertical="center"/>
    </xf>
    <xf numFmtId="177" fontId="27" fillId="0" borderId="40" xfId="1" applyNumberFormat="1" applyFont="1" applyBorder="1">
      <alignment vertical="center"/>
    </xf>
    <xf numFmtId="0" fontId="22" fillId="0" borderId="43" xfId="1" applyFont="1" applyBorder="1" applyAlignment="1">
      <alignment horizontal="center" vertical="center" wrapText="1"/>
    </xf>
    <xf numFmtId="5" fontId="22" fillId="0" borderId="47" xfId="1" applyNumberFormat="1" applyFont="1" applyBorder="1">
      <alignment vertical="center"/>
    </xf>
    <xf numFmtId="177" fontId="27" fillId="0" borderId="48" xfId="1" applyNumberFormat="1" applyFont="1" applyBorder="1">
      <alignment vertical="center"/>
    </xf>
    <xf numFmtId="0" fontId="22" fillId="26" borderId="33" xfId="1" applyFont="1" applyFill="1" applyBorder="1" applyAlignment="1">
      <alignment horizontal="center" vertical="center"/>
    </xf>
    <xf numFmtId="0" fontId="22" fillId="26" borderId="49" xfId="1" applyFont="1" applyFill="1" applyBorder="1" applyAlignment="1">
      <alignment horizontal="left" vertical="center" wrapText="1"/>
    </xf>
    <xf numFmtId="0" fontId="22" fillId="26" borderId="23" xfId="1" applyFont="1" applyFill="1" applyBorder="1" applyAlignment="1">
      <alignment horizontal="center" vertical="center"/>
    </xf>
    <xf numFmtId="5" fontId="22" fillId="26" borderId="20" xfId="1" applyNumberFormat="1" applyFont="1" applyFill="1" applyBorder="1">
      <alignment vertical="center"/>
    </xf>
    <xf numFmtId="177" fontId="27" fillId="26" borderId="50" xfId="1" applyNumberFormat="1" applyFont="1" applyFill="1" applyBorder="1">
      <alignment vertical="center"/>
    </xf>
    <xf numFmtId="0" fontId="22" fillId="26" borderId="51" xfId="1" applyFont="1" applyFill="1" applyBorder="1" applyAlignment="1">
      <alignment horizontal="left" vertical="center" wrapText="1"/>
    </xf>
    <xf numFmtId="0" fontId="22" fillId="26" borderId="52" xfId="1" applyFont="1" applyFill="1" applyBorder="1" applyAlignment="1">
      <alignment horizontal="center" vertical="center"/>
    </xf>
    <xf numFmtId="5" fontId="22" fillId="26" borderId="53" xfId="1" applyNumberFormat="1" applyFont="1" applyFill="1" applyBorder="1">
      <alignment vertical="center"/>
    </xf>
    <xf numFmtId="177" fontId="27" fillId="26" borderId="54" xfId="1" applyNumberFormat="1" applyFont="1" applyFill="1" applyBorder="1">
      <alignment vertical="center"/>
    </xf>
    <xf numFmtId="0" fontId="22" fillId="0" borderId="49" xfId="1" applyFont="1" applyBorder="1" applyAlignment="1">
      <alignment horizontal="left" vertical="center" wrapText="1"/>
    </xf>
    <xf numFmtId="0" fontId="22" fillId="0" borderId="23" xfId="1" applyFont="1" applyBorder="1" applyAlignment="1">
      <alignment horizontal="center" vertical="center"/>
    </xf>
    <xf numFmtId="5" fontId="22" fillId="0" borderId="20" xfId="1" applyNumberFormat="1" applyFont="1" applyBorder="1">
      <alignment vertical="center"/>
    </xf>
    <xf numFmtId="177" fontId="27" fillId="0" borderId="50" xfId="1" applyNumberFormat="1" applyFont="1" applyBorder="1">
      <alignment vertical="center"/>
    </xf>
    <xf numFmtId="177" fontId="27" fillId="26" borderId="55" xfId="1" applyNumberFormat="1" applyFont="1" applyFill="1" applyBorder="1">
      <alignment vertical="center"/>
    </xf>
    <xf numFmtId="0" fontId="22" fillId="26" borderId="38" xfId="1" applyFont="1" applyFill="1" applyBorder="1" applyAlignment="1">
      <alignment horizontal="center" vertical="center" wrapText="1"/>
    </xf>
    <xf numFmtId="177" fontId="27" fillId="26" borderId="48" xfId="1" applyNumberFormat="1" applyFont="1" applyFill="1" applyBorder="1">
      <alignment vertical="center"/>
    </xf>
    <xf numFmtId="0" fontId="22" fillId="26" borderId="56" xfId="1" applyFont="1" applyFill="1" applyBorder="1" applyAlignment="1">
      <alignment horizontal="left" vertical="center" wrapText="1"/>
    </xf>
    <xf numFmtId="5" fontId="22" fillId="26" borderId="47" xfId="1" applyNumberFormat="1" applyFont="1" applyFill="1" applyBorder="1">
      <alignment vertical="center"/>
    </xf>
    <xf numFmtId="0" fontId="22" fillId="0" borderId="42" xfId="1" applyFont="1" applyBorder="1" applyAlignment="1">
      <alignment horizontal="left" vertical="center" wrapText="1"/>
    </xf>
    <xf numFmtId="0" fontId="22" fillId="27" borderId="33" xfId="1" applyFont="1" applyFill="1" applyBorder="1" applyAlignment="1">
      <alignment horizontal="center" vertical="center" wrapText="1"/>
    </xf>
    <xf numFmtId="5" fontId="22" fillId="27" borderId="34" xfId="1" applyNumberFormat="1" applyFont="1" applyFill="1" applyBorder="1">
      <alignment vertical="center"/>
    </xf>
    <xf numFmtId="177" fontId="27" fillId="27" borderId="55" xfId="1" applyNumberFormat="1" applyFont="1" applyFill="1" applyBorder="1">
      <alignment vertical="center"/>
    </xf>
    <xf numFmtId="0" fontId="22" fillId="27" borderId="38" xfId="1" applyFont="1" applyFill="1" applyBorder="1" applyAlignment="1">
      <alignment horizontal="center" vertical="center" wrapText="1"/>
    </xf>
    <xf numFmtId="5" fontId="22" fillId="27" borderId="39" xfId="1" applyNumberFormat="1" applyFont="1" applyFill="1" applyBorder="1">
      <alignment vertical="center"/>
    </xf>
    <xf numFmtId="177" fontId="27" fillId="27" borderId="48" xfId="1" applyNumberFormat="1" applyFont="1" applyFill="1" applyBorder="1">
      <alignment vertical="center"/>
    </xf>
    <xf numFmtId="0" fontId="22" fillId="0" borderId="56" xfId="1" applyFont="1" applyBorder="1" applyAlignment="1">
      <alignment horizontal="left" vertical="center" wrapText="1"/>
    </xf>
    <xf numFmtId="0" fontId="22" fillId="27" borderId="43" xfId="1" applyFont="1" applyFill="1" applyBorder="1" applyAlignment="1">
      <alignment horizontal="center" vertical="center" wrapText="1"/>
    </xf>
    <xf numFmtId="5" fontId="22" fillId="27" borderId="47" xfId="1" applyNumberFormat="1" applyFont="1" applyFill="1" applyBorder="1">
      <alignment vertical="center"/>
    </xf>
    <xf numFmtId="177" fontId="27" fillId="27" borderId="45" xfId="1" applyNumberFormat="1" applyFont="1" applyFill="1" applyBorder="1">
      <alignment vertical="center"/>
    </xf>
    <xf numFmtId="0" fontId="22" fillId="26" borderId="23" xfId="1" applyFont="1" applyFill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5" fontId="22" fillId="0" borderId="53" xfId="1" applyNumberFormat="1" applyFont="1" applyBorder="1">
      <alignment vertical="center"/>
    </xf>
    <xf numFmtId="177" fontId="27" fillId="0" borderId="45" xfId="1" applyNumberFormat="1" applyFont="1" applyBorder="1">
      <alignment vertical="center"/>
    </xf>
    <xf numFmtId="0" fontId="22" fillId="26" borderId="43" xfId="1" applyFont="1" applyFill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177" fontId="27" fillId="0" borderId="57" xfId="1" applyNumberFormat="1" applyFont="1" applyBorder="1">
      <alignment vertical="center"/>
    </xf>
    <xf numFmtId="0" fontId="22" fillId="0" borderId="43" xfId="1" applyFont="1" applyBorder="1" applyAlignment="1">
      <alignment horizontal="center" vertical="center"/>
    </xf>
    <xf numFmtId="5" fontId="22" fillId="0" borderId="44" xfId="1" applyNumberFormat="1" applyFont="1" applyBorder="1">
      <alignment vertical="center"/>
    </xf>
    <xf numFmtId="0" fontId="22" fillId="0" borderId="51" xfId="1" applyFont="1" applyBorder="1" applyAlignment="1">
      <alignment horizontal="left" vertical="center" wrapText="1"/>
    </xf>
    <xf numFmtId="0" fontId="22" fillId="0" borderId="52" xfId="1" applyFont="1" applyBorder="1" applyAlignment="1">
      <alignment horizontal="center" vertical="center" wrapText="1"/>
    </xf>
    <xf numFmtId="177" fontId="27" fillId="0" borderId="54" xfId="1" applyNumberFormat="1" applyFont="1" applyBorder="1">
      <alignment vertical="center"/>
    </xf>
    <xf numFmtId="0" fontId="29" fillId="0" borderId="36" xfId="1" applyFont="1" applyBorder="1" applyAlignment="1">
      <alignment horizontal="center" vertical="center"/>
    </xf>
    <xf numFmtId="0" fontId="22" fillId="25" borderId="33" xfId="1" applyFont="1" applyFill="1" applyBorder="1">
      <alignment vertical="center"/>
    </xf>
    <xf numFmtId="177" fontId="22" fillId="0" borderId="35" xfId="1" applyNumberFormat="1" applyFont="1" applyBorder="1">
      <alignment vertical="center"/>
    </xf>
    <xf numFmtId="0" fontId="22" fillId="25" borderId="53" xfId="1" applyFont="1" applyFill="1" applyBorder="1">
      <alignment vertical="center"/>
    </xf>
    <xf numFmtId="177" fontId="22" fillId="0" borderId="57" xfId="1" applyNumberFormat="1" applyFont="1" applyBorder="1">
      <alignment vertical="center"/>
    </xf>
    <xf numFmtId="0" fontId="22" fillId="25" borderId="34" xfId="1" applyFont="1" applyFill="1" applyBorder="1">
      <alignment vertical="center"/>
    </xf>
    <xf numFmtId="177" fontId="22" fillId="0" borderId="55" xfId="1" applyNumberFormat="1" applyFont="1" applyBorder="1">
      <alignment vertical="center"/>
    </xf>
    <xf numFmtId="177" fontId="22" fillId="0" borderId="45" xfId="1" applyNumberFormat="1" applyFont="1" applyBorder="1">
      <alignment vertical="center"/>
    </xf>
    <xf numFmtId="0" fontId="15" fillId="0" borderId="60" xfId="1" applyFont="1" applyBorder="1" applyAlignment="1">
      <alignment horizontal="center" vertical="center"/>
    </xf>
    <xf numFmtId="5" fontId="22" fillId="0" borderId="63" xfId="1" applyNumberFormat="1" applyFont="1" applyBorder="1">
      <alignment vertical="center"/>
    </xf>
    <xf numFmtId="1" fontId="21" fillId="0" borderId="64" xfId="1" applyNumberFormat="1" applyFont="1" applyBorder="1">
      <alignment vertical="center"/>
    </xf>
    <xf numFmtId="0" fontId="21" fillId="0" borderId="51" xfId="1" applyFont="1" applyBorder="1" applyAlignment="1">
      <alignment horizontal="center" vertical="center"/>
    </xf>
    <xf numFmtId="177" fontId="21" fillId="0" borderId="65" xfId="1" applyNumberFormat="1" applyFont="1" applyBorder="1">
      <alignment vertical="center"/>
    </xf>
    <xf numFmtId="0" fontId="21" fillId="0" borderId="66" xfId="1" applyFont="1" applyBorder="1">
      <alignment vertical="center"/>
    </xf>
    <xf numFmtId="176" fontId="21" fillId="0" borderId="0" xfId="1" applyNumberFormat="1" applyFont="1">
      <alignment vertical="center"/>
    </xf>
    <xf numFmtId="0" fontId="1" fillId="0" borderId="0" xfId="0" applyFont="1"/>
    <xf numFmtId="0" fontId="33" fillId="24" borderId="67" xfId="1" applyFont="1" applyFill="1" applyBorder="1" applyAlignment="1">
      <alignment horizontal="center" vertical="center"/>
    </xf>
    <xf numFmtId="0" fontId="33" fillId="24" borderId="13" xfId="1" applyFont="1" applyFill="1" applyBorder="1" applyAlignment="1">
      <alignment horizontal="center" vertical="center"/>
    </xf>
    <xf numFmtId="176" fontId="33" fillId="24" borderId="14" xfId="1" applyNumberFormat="1" applyFont="1" applyFill="1" applyBorder="1" applyAlignment="1">
      <alignment horizontal="center" vertical="center"/>
    </xf>
    <xf numFmtId="0" fontId="22" fillId="25" borderId="44" xfId="1" applyFont="1" applyFill="1" applyBorder="1">
      <alignment vertical="center"/>
    </xf>
    <xf numFmtId="176" fontId="22" fillId="0" borderId="48" xfId="1" applyNumberFormat="1" applyFont="1" applyBorder="1">
      <alignment vertical="center"/>
    </xf>
    <xf numFmtId="6" fontId="22" fillId="0" borderId="48" xfId="1" applyNumberFormat="1" applyFont="1" applyBorder="1">
      <alignment vertical="center"/>
    </xf>
    <xf numFmtId="5" fontId="22" fillId="0" borderId="46" xfId="1" applyNumberFormat="1" applyFont="1" applyBorder="1">
      <alignment vertical="center"/>
    </xf>
    <xf numFmtId="0" fontId="22" fillId="25" borderId="46" xfId="1" applyFont="1" applyFill="1" applyBorder="1">
      <alignment vertical="center"/>
    </xf>
    <xf numFmtId="176" fontId="22" fillId="0" borderId="45" xfId="1" applyNumberFormat="1" applyFont="1" applyBorder="1">
      <alignment vertical="center"/>
    </xf>
    <xf numFmtId="0" fontId="22" fillId="0" borderId="0" xfId="1" applyFont="1" applyAlignment="1"/>
    <xf numFmtId="0" fontId="21" fillId="0" borderId="68" xfId="1" applyFont="1" applyBorder="1" applyAlignment="1">
      <alignment horizontal="right" vertical="center"/>
    </xf>
    <xf numFmtId="0" fontId="22" fillId="0" borderId="69" xfId="1" applyFont="1" applyBorder="1">
      <alignment vertical="center"/>
    </xf>
    <xf numFmtId="0" fontId="22" fillId="0" borderId="60" xfId="1" applyFont="1" applyBorder="1">
      <alignment vertical="center"/>
    </xf>
    <xf numFmtId="0" fontId="21" fillId="0" borderId="61" xfId="1" applyFont="1" applyBorder="1" applyAlignment="1">
      <alignment horizontal="center" vertical="center"/>
    </xf>
    <xf numFmtId="176" fontId="22" fillId="0" borderId="65" xfId="1" applyNumberFormat="1" applyFont="1" applyBorder="1">
      <alignment vertical="center"/>
    </xf>
    <xf numFmtId="0" fontId="22" fillId="0" borderId="0" xfId="1" applyFont="1" applyAlignment="1">
      <alignment horizontal="left"/>
    </xf>
    <xf numFmtId="0" fontId="22" fillId="0" borderId="66" xfId="1" applyFont="1" applyBorder="1" applyAlignment="1">
      <alignment horizontal="left"/>
    </xf>
    <xf numFmtId="176" fontId="22" fillId="0" borderId="0" xfId="1" applyNumberFormat="1" applyFont="1">
      <alignment vertical="center"/>
    </xf>
    <xf numFmtId="0" fontId="23" fillId="24" borderId="67" xfId="1" applyFont="1" applyFill="1" applyBorder="1" applyAlignment="1">
      <alignment horizontal="center" vertical="center"/>
    </xf>
    <xf numFmtId="0" fontId="23" fillId="24" borderId="13" xfId="1" applyFont="1" applyFill="1" applyBorder="1" applyAlignment="1">
      <alignment horizontal="center" vertical="center"/>
    </xf>
    <xf numFmtId="0" fontId="22" fillId="28" borderId="67" xfId="1" applyFont="1" applyFill="1" applyBorder="1">
      <alignment vertical="center"/>
    </xf>
    <xf numFmtId="176" fontId="23" fillId="24" borderId="18" xfId="1" applyNumberFormat="1" applyFont="1" applyFill="1" applyBorder="1" applyAlignment="1">
      <alignment horizontal="center" vertical="center"/>
    </xf>
    <xf numFmtId="0" fontId="22" fillId="25" borderId="44" xfId="1" applyFont="1" applyFill="1" applyBorder="1" applyAlignment="1">
      <alignment horizontal="right" vertical="center"/>
    </xf>
    <xf numFmtId="5" fontId="22" fillId="0" borderId="46" xfId="1" applyNumberFormat="1" applyFont="1" applyBorder="1" applyAlignment="1">
      <alignment horizontal="right" vertical="center"/>
    </xf>
    <xf numFmtId="0" fontId="22" fillId="0" borderId="47" xfId="1" applyFont="1" applyBorder="1" applyAlignment="1">
      <alignment horizontal="center" vertical="center"/>
    </xf>
    <xf numFmtId="176" fontId="22" fillId="0" borderId="70" xfId="1" applyNumberFormat="1" applyFont="1" applyBorder="1">
      <alignment vertical="center"/>
    </xf>
    <xf numFmtId="0" fontId="22" fillId="0" borderId="71" xfId="1" applyFont="1" applyBorder="1">
      <alignment vertical="center"/>
    </xf>
    <xf numFmtId="0" fontId="22" fillId="0" borderId="31" xfId="1" applyFont="1" applyBorder="1">
      <alignment vertical="center"/>
    </xf>
    <xf numFmtId="0" fontId="21" fillId="0" borderId="0" xfId="1" applyFont="1" applyAlignment="1">
      <alignment horizontal="right" vertical="center"/>
    </xf>
    <xf numFmtId="0" fontId="22" fillId="0" borderId="72" xfId="1" applyFont="1" applyBorder="1">
      <alignment vertical="center"/>
    </xf>
    <xf numFmtId="0" fontId="22" fillId="0" borderId="61" xfId="1" applyFont="1" applyBorder="1">
      <alignment vertical="center"/>
    </xf>
    <xf numFmtId="0" fontId="21" fillId="0" borderId="72" xfId="1" applyFont="1" applyBorder="1">
      <alignment vertical="center"/>
    </xf>
    <xf numFmtId="0" fontId="18" fillId="0" borderId="0" xfId="1" applyFont="1" applyAlignment="1">
      <alignment horizontal="center" vertical="center"/>
    </xf>
    <xf numFmtId="0" fontId="34" fillId="0" borderId="46" xfId="1" applyFont="1" applyBorder="1" applyAlignment="1">
      <alignment horizontal="center" vertical="center"/>
    </xf>
    <xf numFmtId="0" fontId="34" fillId="0" borderId="16" xfId="1" applyFont="1" applyBorder="1">
      <alignment vertical="center"/>
    </xf>
    <xf numFmtId="0" fontId="34" fillId="0" borderId="17" xfId="1" applyFont="1" applyBorder="1">
      <alignment vertical="center"/>
    </xf>
    <xf numFmtId="0" fontId="34" fillId="0" borderId="18" xfId="1" applyFont="1" applyBorder="1">
      <alignment vertical="center"/>
    </xf>
    <xf numFmtId="0" fontId="22" fillId="0" borderId="21" xfId="1" applyFont="1" applyBorder="1">
      <alignment vertical="center"/>
    </xf>
    <xf numFmtId="0" fontId="34" fillId="0" borderId="22" xfId="1" applyFont="1" applyBorder="1">
      <alignment vertical="center"/>
    </xf>
    <xf numFmtId="0" fontId="34" fillId="0" borderId="23" xfId="1" applyFont="1" applyBorder="1">
      <alignment vertical="center"/>
    </xf>
    <xf numFmtId="0" fontId="34" fillId="0" borderId="64" xfId="1" applyFont="1" applyBorder="1">
      <alignment vertical="center"/>
    </xf>
    <xf numFmtId="0" fontId="34" fillId="0" borderId="0" xfId="1" applyFont="1">
      <alignment vertical="center"/>
    </xf>
    <xf numFmtId="0" fontId="34" fillId="0" borderId="38" xfId="1" applyFont="1" applyBorder="1">
      <alignment vertical="center"/>
    </xf>
    <xf numFmtId="0" fontId="34" fillId="0" borderId="20" xfId="1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1" fillId="14" borderId="0" xfId="0" applyFont="1" applyFill="1" applyAlignment="1">
      <alignment vertical="center"/>
    </xf>
    <xf numFmtId="0" fontId="24" fillId="0" borderId="60" xfId="1" applyFont="1" applyBorder="1" applyAlignment="1">
      <alignment horizontal="center" vertical="center"/>
    </xf>
    <xf numFmtId="0" fontId="39" fillId="0" borderId="0" xfId="1" applyFont="1">
      <alignment vertical="center"/>
    </xf>
    <xf numFmtId="0" fontId="14" fillId="0" borderId="44" xfId="1" applyBorder="1" applyAlignment="1">
      <alignment horizontal="center" vertical="center"/>
    </xf>
    <xf numFmtId="0" fontId="14" fillId="0" borderId="44" xfId="1" applyBorder="1">
      <alignment vertical="center"/>
    </xf>
    <xf numFmtId="0" fontId="40" fillId="0" borderId="22" xfId="1" applyFont="1" applyBorder="1">
      <alignment vertical="center"/>
    </xf>
    <xf numFmtId="0" fontId="40" fillId="0" borderId="13" xfId="1" applyFont="1" applyBorder="1">
      <alignment vertical="center"/>
    </xf>
    <xf numFmtId="0" fontId="40" fillId="0" borderId="17" xfId="1" applyFont="1" applyBorder="1">
      <alignment vertical="center"/>
    </xf>
    <xf numFmtId="0" fontId="41" fillId="7" borderId="0" xfId="0" applyFont="1" applyFill="1" applyAlignment="1">
      <alignment horizontal="center" vertical="center"/>
    </xf>
    <xf numFmtId="0" fontId="43" fillId="30" borderId="44" xfId="0" applyFont="1" applyFill="1" applyBorder="1" applyAlignment="1">
      <alignment vertical="center"/>
    </xf>
    <xf numFmtId="0" fontId="43" fillId="0" borderId="44" xfId="0" applyFont="1" applyBorder="1" applyAlignment="1">
      <alignment vertical="center" wrapText="1"/>
    </xf>
    <xf numFmtId="0" fontId="43" fillId="0" borderId="44" xfId="0" applyFont="1" applyBorder="1" applyAlignment="1">
      <alignment horizontal="left" vertical="center" wrapText="1"/>
    </xf>
    <xf numFmtId="0" fontId="43" fillId="0" borderId="44" xfId="0" applyFont="1" applyBorder="1" applyAlignment="1">
      <alignment vertical="center"/>
    </xf>
    <xf numFmtId="1" fontId="26" fillId="0" borderId="33" xfId="1" applyNumberFormat="1" applyFont="1" applyBorder="1">
      <alignment vertical="center"/>
    </xf>
    <xf numFmtId="1" fontId="26" fillId="0" borderId="38" xfId="1" applyNumberFormat="1" applyFont="1" applyBorder="1">
      <alignment vertical="center"/>
    </xf>
    <xf numFmtId="1" fontId="26" fillId="0" borderId="44" xfId="1" applyNumberFormat="1" applyFont="1" applyBorder="1">
      <alignment vertical="center"/>
    </xf>
    <xf numFmtId="1" fontId="26" fillId="0" borderId="46" xfId="1" applyNumberFormat="1" applyFont="1" applyBorder="1">
      <alignment vertical="center"/>
    </xf>
    <xf numFmtId="1" fontId="26" fillId="0" borderId="34" xfId="1" applyNumberFormat="1" applyFont="1" applyBorder="1">
      <alignment vertical="center"/>
    </xf>
    <xf numFmtId="1" fontId="26" fillId="0" borderId="23" xfId="1" applyNumberFormat="1" applyFont="1" applyBorder="1">
      <alignment vertical="center"/>
    </xf>
    <xf numFmtId="1" fontId="26" fillId="0" borderId="34" xfId="1" applyNumberFormat="1" applyFont="1" applyBorder="1" applyAlignment="1">
      <alignment horizontal="right" vertical="center"/>
    </xf>
    <xf numFmtId="1" fontId="26" fillId="0" borderId="39" xfId="1" applyNumberFormat="1" applyFont="1" applyBorder="1" applyAlignment="1">
      <alignment horizontal="right" vertical="center"/>
    </xf>
    <xf numFmtId="1" fontId="26" fillId="0" borderId="47" xfId="1" applyNumberFormat="1" applyFont="1" applyBorder="1" applyAlignment="1">
      <alignment horizontal="right" vertical="center"/>
    </xf>
    <xf numFmtId="1" fontId="26" fillId="0" borderId="47" xfId="1" applyNumberFormat="1" applyFont="1" applyBorder="1">
      <alignment vertical="center"/>
    </xf>
    <xf numFmtId="1" fontId="26" fillId="0" borderId="53" xfId="1" applyNumberFormat="1" applyFont="1" applyBorder="1">
      <alignment vertical="center"/>
    </xf>
    <xf numFmtId="1" fontId="26" fillId="26" borderId="33" xfId="1" applyNumberFormat="1" applyFont="1" applyFill="1" applyBorder="1">
      <alignment vertical="center"/>
    </xf>
    <xf numFmtId="1" fontId="26" fillId="26" borderId="38" xfId="1" applyNumberFormat="1" applyFont="1" applyFill="1" applyBorder="1">
      <alignment vertical="center"/>
    </xf>
    <xf numFmtId="1" fontId="26" fillId="26" borderId="44" xfId="1" applyNumberFormat="1" applyFont="1" applyFill="1" applyBorder="1">
      <alignment vertical="center"/>
    </xf>
    <xf numFmtId="1" fontId="26" fillId="31" borderId="34" xfId="1" applyNumberFormat="1" applyFont="1" applyFill="1" applyBorder="1">
      <alignment vertical="center"/>
    </xf>
    <xf numFmtId="1" fontId="26" fillId="31" borderId="23" xfId="1" applyNumberFormat="1" applyFont="1" applyFill="1" applyBorder="1">
      <alignment vertical="center"/>
    </xf>
    <xf numFmtId="1" fontId="26" fillId="31" borderId="52" xfId="1" applyNumberFormat="1" applyFont="1" applyFill="1" applyBorder="1">
      <alignment vertical="center"/>
    </xf>
    <xf numFmtId="1" fontId="26" fillId="31" borderId="34" xfId="1" applyNumberFormat="1" applyFont="1" applyFill="1" applyBorder="1" applyAlignment="1">
      <alignment horizontal="right" vertical="center"/>
    </xf>
    <xf numFmtId="1" fontId="26" fillId="31" borderId="39" xfId="1" applyNumberFormat="1" applyFont="1" applyFill="1" applyBorder="1" applyAlignment="1">
      <alignment horizontal="right" vertical="center"/>
    </xf>
    <xf numFmtId="1" fontId="26" fillId="31" borderId="47" xfId="1" applyNumberFormat="1" applyFont="1" applyFill="1" applyBorder="1" applyAlignment="1">
      <alignment horizontal="right" vertical="center"/>
    </xf>
    <xf numFmtId="1" fontId="26" fillId="31" borderId="20" xfId="1" applyNumberFormat="1" applyFont="1" applyFill="1" applyBorder="1">
      <alignment vertical="center"/>
    </xf>
    <xf numFmtId="1" fontId="26" fillId="31" borderId="44" xfId="1" applyNumberFormat="1" applyFont="1" applyFill="1" applyBorder="1">
      <alignment vertical="center"/>
    </xf>
    <xf numFmtId="1" fontId="26" fillId="31" borderId="47" xfId="1" applyNumberFormat="1" applyFont="1" applyFill="1" applyBorder="1">
      <alignment vertical="center"/>
    </xf>
    <xf numFmtId="1" fontId="26" fillId="31" borderId="46" xfId="1" applyNumberFormat="1" applyFont="1" applyFill="1" applyBorder="1">
      <alignment vertical="center"/>
    </xf>
    <xf numFmtId="0" fontId="43" fillId="30" borderId="44" xfId="0" applyFont="1" applyFill="1" applyBorder="1" applyAlignment="1">
      <alignment vertical="center" wrapText="1"/>
    </xf>
    <xf numFmtId="0" fontId="43" fillId="0" borderId="64" xfId="0" applyFont="1" applyBorder="1" applyAlignment="1">
      <alignment vertical="center"/>
    </xf>
    <xf numFmtId="0" fontId="0" fillId="0" borderId="17" xfId="0" applyBorder="1"/>
    <xf numFmtId="1" fontId="26" fillId="26" borderId="39" xfId="1" applyNumberFormat="1" applyFont="1" applyFill="1" applyBorder="1">
      <alignment vertical="center"/>
    </xf>
    <xf numFmtId="1" fontId="26" fillId="26" borderId="34" xfId="1" applyNumberFormat="1" applyFont="1" applyFill="1" applyBorder="1">
      <alignment vertical="center"/>
    </xf>
    <xf numFmtId="0" fontId="22" fillId="2" borderId="63" xfId="3" applyFont="1" applyBorder="1" applyAlignment="1">
      <alignment horizontal="right" vertical="center"/>
    </xf>
    <xf numFmtId="0" fontId="44" fillId="29" borderId="0" xfId="0" applyFont="1" applyFill="1" applyAlignment="1">
      <alignment horizontal="left" vertical="center"/>
    </xf>
    <xf numFmtId="0" fontId="42" fillId="29" borderId="0" xfId="0" applyFont="1" applyFill="1" applyAlignment="1">
      <alignment horizontal="left" vertical="center"/>
    </xf>
    <xf numFmtId="0" fontId="35" fillId="8" borderId="6" xfId="0" applyFont="1" applyFill="1" applyBorder="1" applyAlignment="1">
      <alignment horizontal="left" vertical="center" wrapText="1"/>
    </xf>
    <xf numFmtId="0" fontId="35" fillId="8" borderId="73" xfId="0" applyFont="1" applyFill="1" applyBorder="1" applyAlignment="1">
      <alignment horizontal="left" vertical="center" wrapText="1"/>
    </xf>
    <xf numFmtId="0" fontId="11" fillId="14" borderId="0" xfId="0" applyFont="1" applyFill="1" applyAlignment="1">
      <alignment horizontal="left" vertical="center"/>
    </xf>
    <xf numFmtId="0" fontId="12" fillId="1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4" fillId="0" borderId="31" xfId="1" applyFont="1" applyBorder="1" applyAlignment="1">
      <alignment horizontal="center" vertical="center"/>
    </xf>
    <xf numFmtId="0" fontId="24" fillId="0" borderId="36" xfId="1" applyFont="1" applyBorder="1" applyAlignment="1">
      <alignment horizontal="center" vertical="center"/>
    </xf>
    <xf numFmtId="0" fontId="24" fillId="0" borderId="41" xfId="1" applyFont="1" applyBorder="1" applyAlignment="1">
      <alignment horizontal="center" vertical="center"/>
    </xf>
    <xf numFmtId="0" fontId="25" fillId="26" borderId="31" xfId="1" applyFont="1" applyFill="1" applyBorder="1" applyAlignment="1">
      <alignment horizontal="center" vertical="center"/>
    </xf>
    <xf numFmtId="0" fontId="25" fillId="26" borderId="36" xfId="1" applyFont="1" applyFill="1" applyBorder="1" applyAlignment="1">
      <alignment horizontal="center" vertical="center"/>
    </xf>
    <xf numFmtId="0" fontId="25" fillId="26" borderId="41" xfId="1" applyFont="1" applyFill="1" applyBorder="1" applyAlignment="1">
      <alignment horizontal="center" vertical="center"/>
    </xf>
    <xf numFmtId="0" fontId="25" fillId="0" borderId="31" xfId="1" applyFont="1" applyBorder="1" applyAlignment="1">
      <alignment horizontal="center" vertical="center"/>
    </xf>
    <xf numFmtId="0" fontId="25" fillId="0" borderId="36" xfId="1" applyFont="1" applyBorder="1" applyAlignment="1">
      <alignment horizontal="center" vertical="center"/>
    </xf>
    <xf numFmtId="0" fontId="25" fillId="0" borderId="41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22" fillId="2" borderId="12" xfId="2" applyFont="1" applyBorder="1" applyAlignment="1">
      <alignment horizontal="center" vertical="center"/>
    </xf>
    <xf numFmtId="0" fontId="22" fillId="2" borderId="13" xfId="2" applyFont="1" applyBorder="1" applyAlignment="1">
      <alignment horizontal="center" vertical="center"/>
    </xf>
    <xf numFmtId="0" fontId="22" fillId="2" borderId="14" xfId="2" applyFont="1" applyBorder="1" applyAlignment="1">
      <alignment horizontal="center" vertical="center"/>
    </xf>
    <xf numFmtId="0" fontId="22" fillId="25" borderId="12" xfId="1" applyFont="1" applyFill="1" applyBorder="1" applyAlignment="1">
      <alignment horizontal="center" vertical="center"/>
    </xf>
    <xf numFmtId="0" fontId="22" fillId="25" borderId="14" xfId="1" applyFont="1" applyFill="1" applyBorder="1" applyAlignment="1">
      <alignment horizontal="center" vertical="center"/>
    </xf>
    <xf numFmtId="0" fontId="23" fillId="24" borderId="15" xfId="1" applyFont="1" applyFill="1" applyBorder="1" applyAlignment="1">
      <alignment horizontal="center" vertical="center"/>
    </xf>
    <xf numFmtId="0" fontId="23" fillId="24" borderId="20" xfId="1" applyFont="1" applyFill="1" applyBorder="1" applyAlignment="1">
      <alignment horizontal="center" vertical="center"/>
    </xf>
    <xf numFmtId="0" fontId="22" fillId="25" borderId="16" xfId="1" applyFont="1" applyFill="1" applyBorder="1" applyAlignment="1">
      <alignment horizontal="left" vertical="top"/>
    </xf>
    <xf numFmtId="0" fontId="22" fillId="25" borderId="17" xfId="1" applyFont="1" applyFill="1" applyBorder="1" applyAlignment="1">
      <alignment horizontal="left" vertical="top"/>
    </xf>
    <xf numFmtId="0" fontId="22" fillId="25" borderId="18" xfId="1" applyFont="1" applyFill="1" applyBorder="1" applyAlignment="1">
      <alignment horizontal="left" vertical="top"/>
    </xf>
    <xf numFmtId="0" fontId="22" fillId="25" borderId="21" xfId="1" applyFont="1" applyFill="1" applyBorder="1" applyAlignment="1">
      <alignment horizontal="left" vertical="top"/>
    </xf>
    <xf numFmtId="0" fontId="22" fillId="25" borderId="22" xfId="1" applyFont="1" applyFill="1" applyBorder="1" applyAlignment="1">
      <alignment horizontal="left" vertical="top"/>
    </xf>
    <xf numFmtId="0" fontId="22" fillId="25" borderId="23" xfId="1" applyFont="1" applyFill="1" applyBorder="1" applyAlignment="1">
      <alignment horizontal="left" vertical="top"/>
    </xf>
    <xf numFmtId="0" fontId="22" fillId="2" borderId="24" xfId="2" applyFont="1" applyBorder="1" applyAlignment="1">
      <alignment horizontal="center" vertical="center"/>
    </xf>
    <xf numFmtId="0" fontId="22" fillId="2" borderId="25" xfId="2" applyFont="1" applyBorder="1" applyAlignment="1">
      <alignment horizontal="center" vertical="center"/>
    </xf>
    <xf numFmtId="0" fontId="18" fillId="0" borderId="26" xfId="1" applyFont="1" applyBorder="1" applyAlignment="1">
      <alignment horizontal="left" vertical="center"/>
    </xf>
    <xf numFmtId="0" fontId="21" fillId="0" borderId="26" xfId="1" applyFont="1" applyBorder="1" applyAlignment="1">
      <alignment horizontal="left" vertical="center"/>
    </xf>
    <xf numFmtId="0" fontId="23" fillId="24" borderId="29" xfId="1" applyFont="1" applyFill="1" applyBorder="1" applyAlignment="1">
      <alignment horizontal="center" vertical="center"/>
    </xf>
    <xf numFmtId="0" fontId="23" fillId="24" borderId="28" xfId="1" applyFont="1" applyFill="1" applyBorder="1" applyAlignment="1">
      <alignment horizontal="center" vertical="center"/>
    </xf>
    <xf numFmtId="0" fontId="37" fillId="0" borderId="31" xfId="1" applyFont="1" applyBorder="1" applyAlignment="1">
      <alignment horizontal="center" vertical="center"/>
    </xf>
    <xf numFmtId="0" fontId="38" fillId="0" borderId="36" xfId="1" applyFont="1" applyBorder="1" applyAlignment="1">
      <alignment horizontal="center" vertical="center"/>
    </xf>
    <xf numFmtId="0" fontId="38" fillId="0" borderId="41" xfId="1" applyFont="1" applyBorder="1" applyAlignment="1">
      <alignment horizontal="center" vertical="center"/>
    </xf>
    <xf numFmtId="0" fontId="28" fillId="26" borderId="31" xfId="1" applyFont="1" applyFill="1" applyBorder="1" applyAlignment="1">
      <alignment horizontal="center" vertical="center"/>
    </xf>
    <xf numFmtId="0" fontId="28" fillId="26" borderId="36" xfId="1" applyFont="1" applyFill="1" applyBorder="1" applyAlignment="1">
      <alignment horizontal="center" vertical="center"/>
    </xf>
    <xf numFmtId="0" fontId="28" fillId="26" borderId="41" xfId="1" applyFont="1" applyFill="1" applyBorder="1" applyAlignment="1">
      <alignment horizontal="center" vertical="center"/>
    </xf>
    <xf numFmtId="0" fontId="28" fillId="0" borderId="36" xfId="1" applyFont="1" applyBorder="1" applyAlignment="1">
      <alignment horizontal="center" vertical="center"/>
    </xf>
    <xf numFmtId="0" fontId="28" fillId="0" borderId="41" xfId="1" applyFont="1" applyBorder="1" applyAlignment="1">
      <alignment horizontal="center" vertical="center"/>
    </xf>
    <xf numFmtId="0" fontId="15" fillId="0" borderId="36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21" fillId="0" borderId="61" xfId="1" applyFont="1" applyBorder="1" applyAlignment="1">
      <alignment horizontal="right" vertical="center"/>
    </xf>
    <xf numFmtId="0" fontId="21" fillId="0" borderId="62" xfId="1" applyFont="1" applyBorder="1" applyAlignment="1">
      <alignment horizontal="right" vertical="center"/>
    </xf>
    <xf numFmtId="0" fontId="24" fillId="0" borderId="31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22" fillId="0" borderId="58" xfId="1" applyFont="1" applyBorder="1" applyAlignment="1">
      <alignment horizontal="left" vertical="center" wrapText="1"/>
    </xf>
    <xf numFmtId="0" fontId="22" fillId="0" borderId="59" xfId="1" applyFont="1" applyBorder="1" applyAlignment="1">
      <alignment horizontal="left" vertical="center" wrapText="1"/>
    </xf>
    <xf numFmtId="0" fontId="15" fillId="0" borderId="31" xfId="1" applyFont="1" applyBorder="1" applyAlignment="1">
      <alignment horizontal="center" vertical="center"/>
    </xf>
    <xf numFmtId="0" fontId="22" fillId="0" borderId="32" xfId="1" applyFont="1" applyBorder="1" applyAlignment="1">
      <alignment horizontal="left" vertical="center" wrapText="1"/>
    </xf>
    <xf numFmtId="0" fontId="22" fillId="0" borderId="33" xfId="1" applyFont="1" applyBorder="1" applyAlignment="1">
      <alignment horizontal="left" vertical="center" wrapText="1"/>
    </xf>
    <xf numFmtId="0" fontId="22" fillId="0" borderId="56" xfId="1" applyFont="1" applyBorder="1" applyAlignment="1">
      <alignment horizontal="left" vertical="center" wrapText="1"/>
    </xf>
    <xf numFmtId="0" fontId="22" fillId="0" borderId="43" xfId="1" applyFont="1" applyBorder="1" applyAlignment="1">
      <alignment horizontal="left" vertical="center" wrapText="1"/>
    </xf>
    <xf numFmtId="0" fontId="22" fillId="0" borderId="61" xfId="1" applyFont="1" applyBorder="1" applyAlignment="1">
      <alignment horizontal="left" vertical="center"/>
    </xf>
    <xf numFmtId="0" fontId="22" fillId="0" borderId="62" xfId="1" applyFont="1" applyBorder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34" fillId="0" borderId="46" xfId="1" applyFont="1" applyBorder="1" applyAlignment="1">
      <alignment horizontal="center" vertical="center"/>
    </xf>
    <xf numFmtId="0" fontId="34" fillId="0" borderId="39" xfId="1" applyFont="1" applyBorder="1" applyAlignment="1">
      <alignment horizontal="center" vertical="center"/>
    </xf>
    <xf numFmtId="0" fontId="34" fillId="0" borderId="20" xfId="1" applyFont="1" applyBorder="1" applyAlignment="1">
      <alignment horizontal="center" vertical="center"/>
    </xf>
    <xf numFmtId="0" fontId="34" fillId="0" borderId="16" xfId="1" applyFont="1" applyBorder="1" applyAlignment="1">
      <alignment horizontal="center" vertical="center"/>
    </xf>
    <xf numFmtId="0" fontId="34" fillId="0" borderId="17" xfId="1" applyFont="1" applyBorder="1" applyAlignment="1">
      <alignment horizontal="center" vertical="center"/>
    </xf>
    <xf numFmtId="0" fontId="34" fillId="0" borderId="21" xfId="1" applyFont="1" applyBorder="1" applyAlignment="1">
      <alignment horizontal="center" vertical="center"/>
    </xf>
    <xf numFmtId="0" fontId="34" fillId="0" borderId="22" xfId="1" applyFont="1" applyBorder="1" applyAlignment="1">
      <alignment horizontal="center" vertical="center"/>
    </xf>
    <xf numFmtId="0" fontId="34" fillId="0" borderId="64" xfId="1" applyFont="1" applyBorder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3" fillId="24" borderId="44" xfId="1" applyFont="1" applyFill="1" applyBorder="1" applyAlignment="1">
      <alignment horizontal="right" vertical="center"/>
    </xf>
    <xf numFmtId="0" fontId="33" fillId="24" borderId="12" xfId="1" applyFont="1" applyFill="1" applyBorder="1" applyAlignment="1">
      <alignment horizontal="right" vertical="center"/>
    </xf>
    <xf numFmtId="0" fontId="22" fillId="0" borderId="44" xfId="1" applyFont="1" applyBorder="1" applyAlignment="1">
      <alignment horizontal="right" vertical="center"/>
    </xf>
    <xf numFmtId="0" fontId="22" fillId="0" borderId="47" xfId="1" applyFont="1" applyBorder="1" applyAlignment="1">
      <alignment horizontal="right" vertical="center"/>
    </xf>
    <xf numFmtId="0" fontId="23" fillId="24" borderId="44" xfId="1" applyFont="1" applyFill="1" applyBorder="1" applyAlignment="1">
      <alignment horizontal="center" vertical="center"/>
    </xf>
    <xf numFmtId="0" fontId="23" fillId="24" borderId="12" xfId="1" applyFont="1" applyFill="1" applyBorder="1" applyAlignment="1">
      <alignment horizontal="center" vertical="center"/>
    </xf>
    <xf numFmtId="0" fontId="22" fillId="26" borderId="32" xfId="1" applyFont="1" applyFill="1" applyBorder="1" applyAlignment="1">
      <alignment horizontal="left" vertical="center" wrapText="1"/>
    </xf>
    <xf numFmtId="0" fontId="22" fillId="26" borderId="33" xfId="1" applyFont="1" applyFill="1" applyBorder="1" applyAlignment="1">
      <alignment horizontal="left" vertical="center" wrapText="1"/>
    </xf>
    <xf numFmtId="0" fontId="22" fillId="26" borderId="42" xfId="1" applyFont="1" applyFill="1" applyBorder="1" applyAlignment="1">
      <alignment horizontal="left" vertical="center" wrapText="1"/>
    </xf>
    <xf numFmtId="0" fontId="22" fillId="26" borderId="14" xfId="1" applyFont="1" applyFill="1" applyBorder="1" applyAlignment="1">
      <alignment horizontal="left" vertical="center" wrapText="1"/>
    </xf>
    <xf numFmtId="0" fontId="22" fillId="26" borderId="51" xfId="1" applyFont="1" applyFill="1" applyBorder="1" applyAlignment="1">
      <alignment horizontal="left" vertical="center" wrapText="1"/>
    </xf>
    <xf numFmtId="0" fontId="22" fillId="26" borderId="52" xfId="1" applyFont="1" applyFill="1" applyBorder="1" applyAlignment="1">
      <alignment horizontal="left" vertical="center" wrapText="1"/>
    </xf>
    <xf numFmtId="0" fontId="14" fillId="0" borderId="31" xfId="1" applyBorder="1" applyAlignment="1">
      <alignment horizontal="center" vertical="center"/>
    </xf>
    <xf numFmtId="0" fontId="14" fillId="0" borderId="12" xfId="1" applyBorder="1" applyAlignment="1">
      <alignment horizontal="left" vertical="center"/>
    </xf>
    <xf numFmtId="0" fontId="14" fillId="0" borderId="13" xfId="1" applyBorder="1" applyAlignment="1">
      <alignment horizontal="left" vertical="center"/>
    </xf>
    <xf numFmtId="0" fontId="14" fillId="0" borderId="14" xfId="1" applyBorder="1" applyAlignment="1">
      <alignment horizontal="left" vertical="center"/>
    </xf>
    <xf numFmtId="0" fontId="14" fillId="0" borderId="46" xfId="1" applyBorder="1" applyAlignment="1">
      <alignment horizontal="center" vertical="center"/>
    </xf>
    <xf numFmtId="0" fontId="14" fillId="0" borderId="20" xfId="1" applyBorder="1" applyAlignment="1">
      <alignment horizontal="center" vertical="center"/>
    </xf>
    <xf numFmtId="0" fontId="14" fillId="0" borderId="16" xfId="1" applyBorder="1" applyAlignment="1">
      <alignment horizontal="center" vertical="center"/>
    </xf>
    <xf numFmtId="0" fontId="14" fillId="0" borderId="17" xfId="1" applyBorder="1" applyAlignment="1">
      <alignment horizontal="center" vertical="center"/>
    </xf>
    <xf numFmtId="0" fontId="14" fillId="0" borderId="18" xfId="1" applyBorder="1" applyAlignment="1">
      <alignment horizontal="center" vertical="center"/>
    </xf>
    <xf numFmtId="0" fontId="14" fillId="0" borderId="21" xfId="1" applyBorder="1" applyAlignment="1">
      <alignment horizontal="center" vertical="center"/>
    </xf>
    <xf numFmtId="0" fontId="14" fillId="0" borderId="22" xfId="1" applyBorder="1" applyAlignment="1">
      <alignment horizontal="center" vertical="center"/>
    </xf>
    <xf numFmtId="0" fontId="14" fillId="0" borderId="23" xfId="1" applyBorder="1" applyAlignment="1">
      <alignment horizontal="center" vertical="center"/>
    </xf>
    <xf numFmtId="5" fontId="22" fillId="0" borderId="1" xfId="2" applyNumberFormat="1" applyFont="1" applyFill="1">
      <alignment vertical="center"/>
    </xf>
  </cellXfs>
  <cellStyles count="4">
    <cellStyle name="メモ" xfId="3" builtinId="10"/>
    <cellStyle name="メモ 2" xfId="2" xr:uid="{32888335-9B9D-4C4D-ABD3-3DD6D53FE353}"/>
    <cellStyle name="標準" xfId="0" builtinId="0"/>
    <cellStyle name="標準 3" xfId="1" xr:uid="{0EA2E466-3794-4A93-9C52-FF66F4311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olumes\HD-PSU2\&#31478;&#25216;&#20250;\championship2011\CLS2010\Macintosh%20HDDocuments%20and%20Settings\&#12450;&#12510;&#12495;&#12507;&#12540;&#12473;&#12463;&#12521;&#12502;\My%20Documents\Takado\2004\&#29694;&#37329;&#20986;&#32013;&#24115;\&#29694;&#37329;&#20986;&#32013;&#24115;JWRA04-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月"/>
      <sheetName val="２月"/>
      <sheetName val="３月"/>
      <sheetName val="４月"/>
      <sheetName val="５月"/>
      <sheetName val="６月"/>
      <sheetName val="７月"/>
      <sheetName val="８月"/>
      <sheetName val="９月"/>
      <sheetName val="１０月"/>
      <sheetName val="１１月"/>
      <sheetName val="１２月"/>
      <sheetName val="データ"/>
      <sheetName val="総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前期繰越金</v>
          </cell>
        </row>
        <row r="4">
          <cell r="B4" t="str">
            <v>補助金</v>
          </cell>
        </row>
        <row r="5">
          <cell r="B5" t="str">
            <v>指導者資格試験（収入）</v>
          </cell>
        </row>
        <row r="6">
          <cell r="B6" t="str">
            <v>事業主入会金</v>
          </cell>
        </row>
        <row r="7">
          <cell r="B7" t="str">
            <v>事業主会費</v>
          </cell>
        </row>
        <row r="8">
          <cell r="B8" t="str">
            <v>個人入会金</v>
          </cell>
        </row>
        <row r="9">
          <cell r="B9" t="str">
            <v>個人会費</v>
          </cell>
        </row>
        <row r="10">
          <cell r="B10" t="str">
            <v>馬匹登録料</v>
          </cell>
        </row>
        <row r="11">
          <cell r="B11" t="str">
            <v>競技馬登録料#1,2</v>
          </cell>
        </row>
        <row r="12">
          <cell r="B12" t="str">
            <v>競技馬登録料#3</v>
          </cell>
        </row>
        <row r="13">
          <cell r="B13" t="str">
            <v>名義変更手数料</v>
          </cell>
        </row>
        <row r="14">
          <cell r="B14" t="str">
            <v>IBS入会金</v>
          </cell>
        </row>
        <row r="15">
          <cell r="B15" t="str">
            <v>IBS年会費</v>
          </cell>
        </row>
        <row r="16">
          <cell r="B16" t="str">
            <v>JRHAパーティー代（収入）</v>
          </cell>
        </row>
        <row r="17">
          <cell r="B17" t="str">
            <v>口座利息</v>
          </cell>
        </row>
        <row r="18">
          <cell r="B18" t="str">
            <v>雑収入</v>
          </cell>
        </row>
        <row r="19">
          <cell r="B19" t="str">
            <v>過剰入金</v>
          </cell>
        </row>
        <row r="20">
          <cell r="B20" t="str">
            <v>AJWC'04収入総額</v>
          </cell>
        </row>
        <row r="21">
          <cell r="B21" t="str">
            <v>事業主会費05年前受金</v>
          </cell>
        </row>
        <row r="22">
          <cell r="B22" t="str">
            <v>個人入会金05年前受金</v>
          </cell>
        </row>
        <row r="23">
          <cell r="B23" t="str">
            <v>個人会費05年前受金</v>
          </cell>
        </row>
        <row r="24">
          <cell r="B24" t="str">
            <v>給与</v>
          </cell>
        </row>
        <row r="25">
          <cell r="B25" t="str">
            <v>外注費</v>
          </cell>
        </row>
        <row r="26">
          <cell r="B26" t="str">
            <v>消耗品費</v>
          </cell>
        </row>
        <row r="27">
          <cell r="B27" t="str">
            <v>事務用品費</v>
          </cell>
        </row>
        <row r="28">
          <cell r="B28" t="str">
            <v>旅費交通費</v>
          </cell>
        </row>
        <row r="29">
          <cell r="B29" t="str">
            <v>通信費</v>
          </cell>
        </row>
        <row r="30">
          <cell r="B30" t="str">
            <v>水道光熱費</v>
          </cell>
        </row>
        <row r="31">
          <cell r="B31" t="str">
            <v>荷造運搬費</v>
          </cell>
        </row>
        <row r="32">
          <cell r="B32" t="str">
            <v>支払手数料</v>
          </cell>
        </row>
        <row r="33">
          <cell r="B33" t="str">
            <v>広告宣伝費</v>
          </cell>
        </row>
        <row r="34">
          <cell r="B34" t="str">
            <v>租税公課</v>
          </cell>
        </row>
        <row r="35">
          <cell r="B35" t="str">
            <v>会議費</v>
          </cell>
        </row>
        <row r="36">
          <cell r="B36" t="str">
            <v>交際費</v>
          </cell>
        </row>
        <row r="37">
          <cell r="B37" t="str">
            <v>新聞図書費</v>
          </cell>
        </row>
        <row r="38">
          <cell r="B38" t="str">
            <v>諸会費</v>
          </cell>
        </row>
        <row r="39">
          <cell r="B39" t="str">
            <v>JRHAパーティー代（支出）</v>
          </cell>
        </row>
        <row r="40">
          <cell r="B40" t="str">
            <v>JRHA賞典</v>
          </cell>
        </row>
        <row r="41">
          <cell r="B41" t="str">
            <v>指導者資格試験（支出）</v>
          </cell>
        </row>
        <row r="42">
          <cell r="B42" t="str">
            <v>過剰入金返金</v>
          </cell>
        </row>
        <row r="43">
          <cell r="B43" t="str">
            <v>AJWC'04支出総額</v>
          </cell>
        </row>
        <row r="44">
          <cell r="B44" t="str">
            <v>繰越金</v>
          </cell>
        </row>
        <row r="45">
          <cell r="B45" t="str">
            <v>謝礼</v>
          </cell>
        </row>
        <row r="46">
          <cell r="B46" t="str">
            <v>雑費</v>
          </cell>
        </row>
        <row r="47">
          <cell r="B47" t="str">
            <v>AQHAコンベンション</v>
          </cell>
        </row>
        <row r="48">
          <cell r="B48" t="str">
            <v>AQHAジャッジ関連</v>
          </cell>
        </row>
        <row r="49">
          <cell r="B49" t="str">
            <v>AQHA公認料</v>
          </cell>
        </row>
        <row r="50">
          <cell r="B50" t="str">
            <v>大会経費</v>
          </cell>
        </row>
        <row r="51">
          <cell r="B51" t="str">
            <v>03年未収金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D0DA-6406-4820-B811-5A2E0E81F7A7}">
  <dimension ref="A1:B6"/>
  <sheetViews>
    <sheetView tabSelected="1" workbookViewId="0">
      <selection sqref="A1:B1"/>
    </sheetView>
  </sheetViews>
  <sheetFormatPr defaultRowHeight="14.4"/>
  <cols>
    <col min="1" max="1" width="44.44140625" customWidth="1"/>
    <col min="2" max="2" width="61.88671875" customWidth="1"/>
  </cols>
  <sheetData>
    <row r="1" spans="1:2" ht="28.8" customHeight="1">
      <c r="A1" s="227" t="s">
        <v>131</v>
      </c>
      <c r="B1" s="228"/>
    </row>
    <row r="2" spans="1:2" ht="27.6" customHeight="1">
      <c r="A2" s="221" t="s">
        <v>124</v>
      </c>
      <c r="B2" s="194" t="s">
        <v>130</v>
      </c>
    </row>
    <row r="3" spans="1:2" ht="30">
      <c r="A3" s="193" t="s">
        <v>126</v>
      </c>
      <c r="B3" s="194" t="s">
        <v>129</v>
      </c>
    </row>
    <row r="4" spans="1:2" ht="45">
      <c r="A4" s="193" t="s">
        <v>127</v>
      </c>
      <c r="B4" s="195" t="s">
        <v>136</v>
      </c>
    </row>
    <row r="5" spans="1:2" ht="15">
      <c r="A5" s="193" t="s">
        <v>128</v>
      </c>
      <c r="B5" s="196" t="s">
        <v>125</v>
      </c>
    </row>
    <row r="6" spans="1:2" ht="15">
      <c r="A6" s="222"/>
      <c r="B6" s="223"/>
    </row>
  </sheetData>
  <mergeCells count="1">
    <mergeCell ref="A1:B1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AA4E-0B8C-4078-8375-636DCA71116D}">
  <dimension ref="A1:C936"/>
  <sheetViews>
    <sheetView workbookViewId="0">
      <pane ySplit="3" topLeftCell="A4" activePane="bottomLeft" state="frozen"/>
      <selection activeCell="Q4" sqref="Q4"/>
      <selection pane="bottomLeft" activeCell="A2" sqref="A2:C2"/>
    </sheetView>
  </sheetViews>
  <sheetFormatPr defaultColWidth="14.44140625" defaultRowHeight="15" customHeight="1"/>
  <cols>
    <col min="1" max="1" width="6.88671875" customWidth="1"/>
    <col min="2" max="2" width="30.109375" customWidth="1"/>
    <col min="3" max="3" width="24.88671875" customWidth="1"/>
  </cols>
  <sheetData>
    <row r="1" spans="1:3" ht="22.05" customHeight="1">
      <c r="A1" s="184" t="s">
        <v>97</v>
      </c>
      <c r="B1" s="40"/>
      <c r="C1" s="40"/>
    </row>
    <row r="2" spans="1:3" ht="30" customHeight="1">
      <c r="A2" s="229" t="s">
        <v>98</v>
      </c>
      <c r="B2" s="230"/>
      <c r="C2" s="230"/>
    </row>
    <row r="3" spans="1:3" s="14" customFormat="1" ht="34.049999999999997" customHeight="1">
      <c r="A3" s="1"/>
      <c r="B3" s="3" t="s">
        <v>19</v>
      </c>
      <c r="C3" s="7" t="s">
        <v>9</v>
      </c>
    </row>
    <row r="4" spans="1:3" ht="19.95" customHeight="1">
      <c r="A4" s="15">
        <v>1</v>
      </c>
      <c r="B4" s="18"/>
      <c r="C4" s="22"/>
    </row>
    <row r="5" spans="1:3" ht="19.95" customHeight="1">
      <c r="A5" s="28">
        <v>2</v>
      </c>
      <c r="B5" s="29"/>
      <c r="C5" s="32"/>
    </row>
    <row r="6" spans="1:3" ht="19.95" customHeight="1">
      <c r="A6" s="15">
        <v>3</v>
      </c>
      <c r="B6" s="18"/>
      <c r="C6" s="22"/>
    </row>
    <row r="7" spans="1:3" ht="19.95" customHeight="1">
      <c r="A7" s="28">
        <v>4</v>
      </c>
      <c r="B7" s="29"/>
      <c r="C7" s="32"/>
    </row>
    <row r="8" spans="1:3" ht="19.95" customHeight="1">
      <c r="A8" s="15">
        <v>5</v>
      </c>
      <c r="B8" s="18"/>
      <c r="C8" s="22"/>
    </row>
    <row r="9" spans="1:3" ht="19.95" customHeight="1">
      <c r="A9" s="28">
        <v>6</v>
      </c>
      <c r="B9" s="29"/>
      <c r="C9" s="32"/>
    </row>
    <row r="10" spans="1:3" ht="19.95" customHeight="1">
      <c r="A10" s="15">
        <v>7</v>
      </c>
      <c r="B10" s="18"/>
      <c r="C10" s="22"/>
    </row>
    <row r="11" spans="1:3" ht="19.95" customHeight="1">
      <c r="A11" s="28">
        <v>8</v>
      </c>
      <c r="B11" s="29"/>
      <c r="C11" s="32"/>
    </row>
    <row r="12" spans="1:3" ht="19.95" customHeight="1">
      <c r="A12" s="15">
        <v>9</v>
      </c>
      <c r="B12" s="18"/>
      <c r="C12" s="22"/>
    </row>
    <row r="13" spans="1:3" ht="19.95" customHeight="1">
      <c r="A13" s="28">
        <v>10</v>
      </c>
      <c r="B13" s="29"/>
      <c r="C13" s="32"/>
    </row>
    <row r="14" spans="1:3" ht="19.95" customHeight="1">
      <c r="A14" s="15">
        <v>11</v>
      </c>
      <c r="B14" s="18"/>
      <c r="C14" s="22"/>
    </row>
    <row r="15" spans="1:3" ht="19.95" customHeight="1">
      <c r="A15" s="28">
        <v>12</v>
      </c>
      <c r="B15" s="29"/>
      <c r="C15" s="32"/>
    </row>
    <row r="16" spans="1:3" ht="19.95" customHeight="1">
      <c r="A16" s="15">
        <v>13</v>
      </c>
      <c r="B16" s="18"/>
      <c r="C16" s="22"/>
    </row>
    <row r="17" spans="1:3" ht="19.95" customHeight="1">
      <c r="A17" s="28">
        <v>14</v>
      </c>
      <c r="B17" s="29"/>
      <c r="C17" s="32"/>
    </row>
    <row r="18" spans="1:3" ht="19.95" customHeight="1">
      <c r="A18" s="15">
        <v>15</v>
      </c>
      <c r="B18" s="18"/>
      <c r="C18" s="22"/>
    </row>
    <row r="19" spans="1:3" ht="19.95" customHeight="1">
      <c r="A19" s="28">
        <v>16</v>
      </c>
      <c r="B19" s="29"/>
      <c r="C19" s="32"/>
    </row>
    <row r="20" spans="1:3" ht="19.95" customHeight="1">
      <c r="A20" s="15">
        <v>17</v>
      </c>
      <c r="B20" s="18"/>
      <c r="C20" s="22"/>
    </row>
    <row r="21" spans="1:3" ht="19.95" customHeight="1">
      <c r="A21" s="28">
        <v>18</v>
      </c>
      <c r="B21" s="29"/>
      <c r="C21" s="32"/>
    </row>
    <row r="22" spans="1:3" ht="19.95" customHeight="1">
      <c r="A22" s="15">
        <v>19</v>
      </c>
      <c r="B22" s="18"/>
      <c r="C22" s="22"/>
    </row>
    <row r="23" spans="1:3" ht="19.95" customHeight="1">
      <c r="A23" s="28">
        <v>20</v>
      </c>
      <c r="B23" s="29"/>
      <c r="C23" s="32"/>
    </row>
    <row r="24" spans="1:3" ht="12.75" customHeight="1"/>
    <row r="25" spans="1:3" ht="12.75" customHeight="1"/>
    <row r="26" spans="1:3" ht="12.75" customHeight="1"/>
    <row r="27" spans="1:3" ht="12.75" customHeight="1"/>
    <row r="28" spans="1:3" ht="12.75" customHeight="1"/>
    <row r="29" spans="1:3" ht="12.75" customHeight="1"/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</sheetData>
  <mergeCells count="1">
    <mergeCell ref="A2:C2"/>
  </mergeCells>
  <phoneticPr fontId="3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0DF8-BCB3-463B-A2CA-C727870EB501}">
  <dimension ref="A1:P936"/>
  <sheetViews>
    <sheetView workbookViewId="0">
      <pane ySplit="3" topLeftCell="A4" activePane="bottomLeft" state="frozen"/>
      <selection activeCell="Q4" sqref="Q4"/>
      <selection pane="bottomLeft" activeCell="B4" sqref="B4"/>
    </sheetView>
  </sheetViews>
  <sheetFormatPr defaultColWidth="14.44140625" defaultRowHeight="15" customHeight="1"/>
  <cols>
    <col min="1" max="1" width="6.88671875" customWidth="1"/>
    <col min="2" max="2" width="18.21875" customWidth="1"/>
    <col min="3" max="3" width="16.33203125" customWidth="1"/>
    <col min="4" max="4" width="14.21875" customWidth="1"/>
    <col min="5" max="6" width="23.6640625" customWidth="1"/>
    <col min="7" max="7" width="11.21875" customWidth="1"/>
    <col min="8" max="8" width="13.109375" customWidth="1"/>
    <col min="9" max="11" width="19.109375" customWidth="1"/>
    <col min="12" max="12" width="13.109375" customWidth="1"/>
    <col min="13" max="13" width="22.77734375" customWidth="1"/>
    <col min="14" max="14" width="20.88671875" customWidth="1"/>
    <col min="15" max="15" width="17.21875" customWidth="1"/>
    <col min="16" max="16" width="10" customWidth="1"/>
  </cols>
  <sheetData>
    <row r="1" spans="1:16" ht="22.05" customHeight="1">
      <c r="A1" s="231" t="s">
        <v>17</v>
      </c>
      <c r="B1" s="232"/>
      <c r="C1" s="232"/>
      <c r="D1" s="232"/>
      <c r="E1" s="232"/>
      <c r="F1" s="40"/>
      <c r="G1" s="41"/>
      <c r="H1" s="40"/>
      <c r="I1" s="40"/>
      <c r="J1" s="40"/>
      <c r="K1" s="40"/>
      <c r="L1" s="40"/>
      <c r="M1" s="40"/>
      <c r="N1" s="40"/>
      <c r="O1" s="40"/>
      <c r="P1" s="40"/>
    </row>
    <row r="2" spans="1:16" ht="30" customHeight="1">
      <c r="A2" s="233" t="s">
        <v>0</v>
      </c>
      <c r="B2" s="233"/>
      <c r="C2" s="233"/>
      <c r="D2" s="234" t="s">
        <v>1</v>
      </c>
      <c r="E2" s="235"/>
      <c r="F2" s="235"/>
      <c r="G2" s="235"/>
      <c r="H2" s="236" t="s">
        <v>2</v>
      </c>
      <c r="I2" s="237"/>
      <c r="J2" s="237"/>
      <c r="K2" s="237"/>
      <c r="L2" s="238" t="s">
        <v>3</v>
      </c>
      <c r="M2" s="239"/>
      <c r="N2" s="239"/>
      <c r="O2" s="239"/>
      <c r="P2" s="192" t="s">
        <v>121</v>
      </c>
    </row>
    <row r="3" spans="1:16" s="14" customFormat="1" ht="34.049999999999997" customHeight="1">
      <c r="A3" s="1"/>
      <c r="B3" s="1" t="s">
        <v>4</v>
      </c>
      <c r="C3" s="2" t="s">
        <v>5</v>
      </c>
      <c r="D3" s="3" t="s">
        <v>123</v>
      </c>
      <c r="E3" s="4" t="s">
        <v>6</v>
      </c>
      <c r="F3" s="5" t="s">
        <v>7</v>
      </c>
      <c r="G3" s="6" t="s">
        <v>8</v>
      </c>
      <c r="H3" s="7" t="s">
        <v>122</v>
      </c>
      <c r="I3" s="8" t="s">
        <v>9</v>
      </c>
      <c r="J3" s="8" t="s">
        <v>10</v>
      </c>
      <c r="K3" s="9" t="s">
        <v>11</v>
      </c>
      <c r="L3" s="10" t="s">
        <v>12</v>
      </c>
      <c r="M3" s="11" t="s">
        <v>13</v>
      </c>
      <c r="N3" s="11" t="s">
        <v>14</v>
      </c>
      <c r="O3" s="12" t="s">
        <v>15</v>
      </c>
      <c r="P3" s="13" t="s">
        <v>16</v>
      </c>
    </row>
    <row r="4" spans="1:16" ht="19.95" customHeight="1">
      <c r="A4" s="15">
        <v>1</v>
      </c>
      <c r="B4" s="16"/>
      <c r="C4" s="17"/>
      <c r="D4" s="18"/>
      <c r="E4" s="19"/>
      <c r="F4" s="20"/>
      <c r="G4" s="21"/>
      <c r="H4" s="22"/>
      <c r="I4" s="23"/>
      <c r="J4" s="23"/>
      <c r="K4" s="24"/>
      <c r="L4" s="25"/>
      <c r="M4" s="26"/>
      <c r="N4" s="26"/>
      <c r="O4" s="17"/>
      <c r="P4" s="27"/>
    </row>
    <row r="5" spans="1:16" ht="19.95" customHeight="1">
      <c r="A5" s="28">
        <v>2</v>
      </c>
      <c r="B5" s="16"/>
      <c r="C5" s="17"/>
      <c r="D5" s="29"/>
      <c r="E5" s="30"/>
      <c r="F5" s="31"/>
      <c r="G5" s="21"/>
      <c r="H5" s="32"/>
      <c r="I5" s="33"/>
      <c r="J5" s="33"/>
      <c r="K5" s="34"/>
      <c r="L5" s="35"/>
      <c r="M5" s="36"/>
      <c r="N5" s="36"/>
      <c r="O5" s="17"/>
      <c r="P5" s="37"/>
    </row>
    <row r="6" spans="1:16" ht="19.95" customHeight="1">
      <c r="A6" s="15">
        <v>3</v>
      </c>
      <c r="B6" s="16"/>
      <c r="C6" s="17"/>
      <c r="D6" s="18"/>
      <c r="E6" s="19"/>
      <c r="F6" s="20"/>
      <c r="G6" s="21"/>
      <c r="H6" s="22"/>
      <c r="I6" s="23"/>
      <c r="J6" s="23"/>
      <c r="K6" s="24"/>
      <c r="L6" s="25"/>
      <c r="M6" s="26"/>
      <c r="N6" s="26"/>
      <c r="O6" s="17"/>
      <c r="P6" s="27"/>
    </row>
    <row r="7" spans="1:16" ht="19.95" customHeight="1">
      <c r="A7" s="28">
        <v>4</v>
      </c>
      <c r="B7" s="16"/>
      <c r="C7" s="17"/>
      <c r="D7" s="29"/>
      <c r="E7" s="30"/>
      <c r="F7" s="31"/>
      <c r="G7" s="21"/>
      <c r="H7" s="32"/>
      <c r="I7" s="33"/>
      <c r="J7" s="33"/>
      <c r="K7" s="34"/>
      <c r="L7" s="35"/>
      <c r="M7" s="36"/>
      <c r="N7" s="36"/>
      <c r="O7" s="17"/>
      <c r="P7" s="37"/>
    </row>
    <row r="8" spans="1:16" ht="19.95" customHeight="1">
      <c r="A8" s="15">
        <v>5</v>
      </c>
      <c r="B8" s="16"/>
      <c r="C8" s="17"/>
      <c r="D8" s="18"/>
      <c r="E8" s="19"/>
      <c r="F8" s="20"/>
      <c r="G8" s="21"/>
      <c r="H8" s="22"/>
      <c r="I8" s="23"/>
      <c r="J8" s="23"/>
      <c r="K8" s="24"/>
      <c r="L8" s="25"/>
      <c r="M8" s="26"/>
      <c r="N8" s="26"/>
      <c r="O8" s="17"/>
      <c r="P8" s="27"/>
    </row>
    <row r="9" spans="1:16" ht="19.95" customHeight="1">
      <c r="A9" s="28">
        <v>6</v>
      </c>
      <c r="B9" s="16"/>
      <c r="C9" s="17"/>
      <c r="D9" s="29"/>
      <c r="E9" s="30"/>
      <c r="F9" s="31"/>
      <c r="G9" s="21"/>
      <c r="H9" s="32"/>
      <c r="I9" s="33"/>
      <c r="J9" s="33"/>
      <c r="K9" s="34"/>
      <c r="L9" s="35"/>
      <c r="M9" s="36"/>
      <c r="N9" s="36"/>
      <c r="O9" s="17"/>
      <c r="P9" s="37"/>
    </row>
    <row r="10" spans="1:16" ht="19.95" customHeight="1">
      <c r="A10" s="15">
        <v>7</v>
      </c>
      <c r="B10" s="16"/>
      <c r="C10" s="17"/>
      <c r="D10" s="18"/>
      <c r="E10" s="19"/>
      <c r="F10" s="20"/>
      <c r="G10" s="21"/>
      <c r="H10" s="22"/>
      <c r="I10" s="23"/>
      <c r="J10" s="23"/>
      <c r="K10" s="24"/>
      <c r="L10" s="25"/>
      <c r="M10" s="26"/>
      <c r="N10" s="26"/>
      <c r="O10" s="17"/>
      <c r="P10" s="27"/>
    </row>
    <row r="11" spans="1:16" ht="19.95" customHeight="1">
      <c r="A11" s="28">
        <v>8</v>
      </c>
      <c r="B11" s="16"/>
      <c r="C11" s="17"/>
      <c r="D11" s="29"/>
      <c r="E11" s="30"/>
      <c r="F11" s="31"/>
      <c r="G11" s="21"/>
      <c r="H11" s="32"/>
      <c r="I11" s="33"/>
      <c r="J11" s="33"/>
      <c r="K11" s="34"/>
      <c r="L11" s="35"/>
      <c r="M11" s="36"/>
      <c r="N11" s="36"/>
      <c r="O11" s="17"/>
      <c r="P11" s="37"/>
    </row>
    <row r="12" spans="1:16" ht="19.95" customHeight="1">
      <c r="A12" s="15">
        <v>9</v>
      </c>
      <c r="B12" s="16"/>
      <c r="C12" s="17"/>
      <c r="D12" s="18"/>
      <c r="E12" s="19"/>
      <c r="F12" s="20"/>
      <c r="G12" s="21"/>
      <c r="H12" s="22"/>
      <c r="I12" s="23"/>
      <c r="J12" s="23"/>
      <c r="K12" s="24"/>
      <c r="L12" s="25"/>
      <c r="M12" s="26"/>
      <c r="N12" s="26"/>
      <c r="O12" s="17"/>
      <c r="P12" s="27"/>
    </row>
    <row r="13" spans="1:16" ht="19.95" customHeight="1">
      <c r="A13" s="28">
        <v>10</v>
      </c>
      <c r="B13" s="16"/>
      <c r="C13" s="17"/>
      <c r="D13" s="29"/>
      <c r="E13" s="30"/>
      <c r="F13" s="31"/>
      <c r="G13" s="38"/>
      <c r="H13" s="32"/>
      <c r="I13" s="33"/>
      <c r="J13" s="33"/>
      <c r="K13" s="34"/>
      <c r="L13" s="35"/>
      <c r="M13" s="36"/>
      <c r="N13" s="36"/>
      <c r="O13" s="17"/>
      <c r="P13" s="37"/>
    </row>
    <row r="14" spans="1:16" ht="19.95" customHeight="1">
      <c r="A14" s="15">
        <v>11</v>
      </c>
      <c r="B14" s="16"/>
      <c r="C14" s="17"/>
      <c r="D14" s="18"/>
      <c r="E14" s="19"/>
      <c r="F14" s="20"/>
      <c r="G14" s="21"/>
      <c r="H14" s="22"/>
      <c r="I14" s="23"/>
      <c r="J14" s="23"/>
      <c r="K14" s="24"/>
      <c r="L14" s="25"/>
      <c r="M14" s="26"/>
      <c r="N14" s="26"/>
      <c r="O14" s="17"/>
      <c r="P14" s="27"/>
    </row>
    <row r="15" spans="1:16" ht="19.95" customHeight="1">
      <c r="A15" s="28">
        <v>12</v>
      </c>
      <c r="B15" s="16"/>
      <c r="C15" s="17"/>
      <c r="D15" s="29"/>
      <c r="E15" s="30"/>
      <c r="F15" s="31"/>
      <c r="G15" s="38"/>
      <c r="H15" s="32"/>
      <c r="I15" s="33"/>
      <c r="J15" s="33"/>
      <c r="K15" s="34"/>
      <c r="L15" s="35"/>
      <c r="M15" s="36"/>
      <c r="N15" s="36"/>
      <c r="O15" s="17"/>
      <c r="P15" s="37"/>
    </row>
    <row r="16" spans="1:16" ht="19.95" customHeight="1">
      <c r="A16" s="15">
        <v>13</v>
      </c>
      <c r="B16" s="16"/>
      <c r="C16" s="17"/>
      <c r="D16" s="18"/>
      <c r="E16" s="19"/>
      <c r="F16" s="20"/>
      <c r="G16" s="21"/>
      <c r="H16" s="22"/>
      <c r="I16" s="23"/>
      <c r="J16" s="23"/>
      <c r="K16" s="24"/>
      <c r="L16" s="25"/>
      <c r="M16" s="26"/>
      <c r="N16" s="26"/>
      <c r="O16" s="17"/>
      <c r="P16" s="27"/>
    </row>
    <row r="17" spans="1:16" ht="19.95" customHeight="1">
      <c r="A17" s="28">
        <v>14</v>
      </c>
      <c r="B17" s="16"/>
      <c r="C17" s="17"/>
      <c r="D17" s="29"/>
      <c r="E17" s="30"/>
      <c r="F17" s="31"/>
      <c r="G17" s="21"/>
      <c r="H17" s="32"/>
      <c r="I17" s="33"/>
      <c r="J17" s="33"/>
      <c r="K17" s="34"/>
      <c r="L17" s="35"/>
      <c r="M17" s="36"/>
      <c r="N17" s="36"/>
      <c r="O17" s="17"/>
      <c r="P17" s="37"/>
    </row>
    <row r="18" spans="1:16" ht="19.95" customHeight="1">
      <c r="A18" s="15">
        <v>15</v>
      </c>
      <c r="B18" s="16"/>
      <c r="C18" s="17"/>
      <c r="D18" s="18"/>
      <c r="E18" s="19"/>
      <c r="F18" s="20"/>
      <c r="G18" s="21"/>
      <c r="H18" s="22"/>
      <c r="I18" s="23"/>
      <c r="J18" s="23"/>
      <c r="K18" s="24"/>
      <c r="L18" s="25"/>
      <c r="M18" s="26"/>
      <c r="N18" s="26"/>
      <c r="O18" s="17"/>
      <c r="P18" s="27"/>
    </row>
    <row r="19" spans="1:16" ht="19.95" customHeight="1">
      <c r="A19" s="28">
        <v>16</v>
      </c>
      <c r="B19" s="16"/>
      <c r="C19" s="17"/>
      <c r="D19" s="29"/>
      <c r="E19" s="30"/>
      <c r="F19" s="31"/>
      <c r="G19" s="38"/>
      <c r="H19" s="32"/>
      <c r="I19" s="33"/>
      <c r="J19" s="33"/>
      <c r="K19" s="34"/>
      <c r="L19" s="35"/>
      <c r="M19" s="36"/>
      <c r="N19" s="36"/>
      <c r="O19" s="17"/>
      <c r="P19" s="37"/>
    </row>
    <row r="20" spans="1:16" ht="19.95" customHeight="1">
      <c r="A20" s="15">
        <v>17</v>
      </c>
      <c r="B20" s="16"/>
      <c r="C20" s="17"/>
      <c r="D20" s="18"/>
      <c r="E20" s="19"/>
      <c r="F20" s="20"/>
      <c r="G20" s="21"/>
      <c r="H20" s="22"/>
      <c r="I20" s="23"/>
      <c r="J20" s="23"/>
      <c r="K20" s="24"/>
      <c r="L20" s="25"/>
      <c r="M20" s="26"/>
      <c r="N20" s="26"/>
      <c r="O20" s="17"/>
      <c r="P20" s="27"/>
    </row>
    <row r="21" spans="1:16" ht="19.95" customHeight="1">
      <c r="A21" s="28">
        <v>18</v>
      </c>
      <c r="B21" s="16"/>
      <c r="C21" s="17"/>
      <c r="D21" s="29"/>
      <c r="E21" s="30"/>
      <c r="F21" s="31"/>
      <c r="G21" s="21"/>
      <c r="H21" s="32"/>
      <c r="I21" s="33"/>
      <c r="J21" s="33"/>
      <c r="K21" s="34"/>
      <c r="L21" s="35"/>
      <c r="M21" s="36"/>
      <c r="N21" s="36"/>
      <c r="O21" s="17"/>
      <c r="P21" s="37"/>
    </row>
    <row r="22" spans="1:16" ht="19.95" customHeight="1">
      <c r="A22" s="15">
        <v>19</v>
      </c>
      <c r="B22" s="16"/>
      <c r="C22" s="17"/>
      <c r="D22" s="18"/>
      <c r="E22" s="19"/>
      <c r="F22" s="20"/>
      <c r="G22" s="38"/>
      <c r="H22" s="22"/>
      <c r="I22" s="23"/>
      <c r="J22" s="23"/>
      <c r="K22" s="24"/>
      <c r="L22" s="25"/>
      <c r="M22" s="26"/>
      <c r="N22" s="26"/>
      <c r="O22" s="17"/>
      <c r="P22" s="27"/>
    </row>
    <row r="23" spans="1:16" ht="19.95" customHeight="1">
      <c r="A23" s="28">
        <v>20</v>
      </c>
      <c r="B23" s="16"/>
      <c r="C23" s="17"/>
      <c r="D23" s="29"/>
      <c r="E23" s="30"/>
      <c r="F23" s="31"/>
      <c r="G23" s="21"/>
      <c r="H23" s="32"/>
      <c r="I23" s="33"/>
      <c r="J23" s="33"/>
      <c r="K23" s="34"/>
      <c r="L23" s="35"/>
      <c r="M23" s="36"/>
      <c r="N23" s="36"/>
      <c r="O23" s="17"/>
      <c r="P23" s="37"/>
    </row>
    <row r="24" spans="1:16" ht="12.75" customHeight="1">
      <c r="G24" s="39"/>
    </row>
    <row r="25" spans="1:16" ht="12.75" customHeight="1">
      <c r="G25" s="39"/>
    </row>
    <row r="26" spans="1:16" ht="12.75" customHeight="1">
      <c r="G26" s="39"/>
    </row>
    <row r="27" spans="1:16" ht="12.75" customHeight="1">
      <c r="G27" s="39"/>
    </row>
    <row r="28" spans="1:16" ht="12.75" customHeight="1">
      <c r="G28" s="39"/>
    </row>
    <row r="29" spans="1:16" ht="12.75" customHeight="1">
      <c r="G29" s="39"/>
    </row>
    <row r="30" spans="1:16" ht="12.75" customHeight="1">
      <c r="G30" s="39"/>
    </row>
    <row r="31" spans="1:16" ht="12.75" customHeight="1">
      <c r="G31" s="39"/>
    </row>
    <row r="32" spans="1:16" ht="12.75" customHeight="1">
      <c r="G32" s="39"/>
    </row>
    <row r="33" spans="7:7" ht="12.75" customHeight="1">
      <c r="G33" s="39"/>
    </row>
    <row r="34" spans="7:7" ht="12.75" customHeight="1">
      <c r="G34" s="39"/>
    </row>
    <row r="35" spans="7:7" ht="12.75" customHeight="1">
      <c r="G35" s="39"/>
    </row>
    <row r="36" spans="7:7" ht="12.75" customHeight="1">
      <c r="G36" s="39"/>
    </row>
    <row r="37" spans="7:7" ht="12.75" customHeight="1">
      <c r="G37" s="39"/>
    </row>
    <row r="38" spans="7:7" ht="12.75" customHeight="1">
      <c r="G38" s="39"/>
    </row>
    <row r="39" spans="7:7" ht="12.75" customHeight="1">
      <c r="G39" s="39"/>
    </row>
    <row r="40" spans="7:7" ht="12.75" customHeight="1">
      <c r="G40" s="39"/>
    </row>
    <row r="41" spans="7:7" ht="12.75" customHeight="1">
      <c r="G41" s="39"/>
    </row>
    <row r="42" spans="7:7" ht="12.75" customHeight="1">
      <c r="G42" s="39"/>
    </row>
    <row r="43" spans="7:7" ht="12.75" customHeight="1">
      <c r="G43" s="39"/>
    </row>
    <row r="44" spans="7:7" ht="12.75" customHeight="1">
      <c r="G44" s="39"/>
    </row>
    <row r="45" spans="7:7" ht="12.75" customHeight="1">
      <c r="G45" s="39"/>
    </row>
    <row r="46" spans="7:7" ht="12.75" customHeight="1">
      <c r="G46" s="39"/>
    </row>
    <row r="47" spans="7:7" ht="12.75" customHeight="1">
      <c r="G47" s="39"/>
    </row>
    <row r="48" spans="7:7" ht="12.75" customHeight="1">
      <c r="G48" s="39"/>
    </row>
    <row r="49" spans="7:7" ht="12.75" customHeight="1">
      <c r="G49" s="39"/>
    </row>
    <row r="50" spans="7:7" ht="12.75" customHeight="1">
      <c r="G50" s="39"/>
    </row>
    <row r="51" spans="7:7" ht="12.75" customHeight="1">
      <c r="G51" s="39"/>
    </row>
    <row r="52" spans="7:7" ht="12.75" customHeight="1">
      <c r="G52" s="39"/>
    </row>
    <row r="53" spans="7:7" ht="12.75" customHeight="1">
      <c r="G53" s="39"/>
    </row>
    <row r="54" spans="7:7" ht="12.75" customHeight="1">
      <c r="G54" s="39"/>
    </row>
    <row r="55" spans="7:7" ht="12.75" customHeight="1">
      <c r="G55" s="39"/>
    </row>
    <row r="56" spans="7:7" ht="12.75" customHeight="1">
      <c r="G56" s="39"/>
    </row>
    <row r="57" spans="7:7" ht="12.75" customHeight="1">
      <c r="G57" s="39"/>
    </row>
    <row r="58" spans="7:7" ht="12.75" customHeight="1">
      <c r="G58" s="39"/>
    </row>
    <row r="59" spans="7:7" ht="12.75" customHeight="1">
      <c r="G59" s="39"/>
    </row>
    <row r="60" spans="7:7" ht="12.75" customHeight="1">
      <c r="G60" s="39"/>
    </row>
    <row r="61" spans="7:7" ht="12.75" customHeight="1">
      <c r="G61" s="39"/>
    </row>
    <row r="62" spans="7:7" ht="12.75" customHeight="1">
      <c r="G62" s="39"/>
    </row>
    <row r="63" spans="7:7" ht="12.75" customHeight="1">
      <c r="G63" s="39"/>
    </row>
    <row r="64" spans="7:7" ht="12.75" customHeight="1">
      <c r="G64" s="39"/>
    </row>
    <row r="65" spans="7:7" ht="12.75" customHeight="1">
      <c r="G65" s="39"/>
    </row>
    <row r="66" spans="7:7" ht="12.75" customHeight="1">
      <c r="G66" s="39"/>
    </row>
    <row r="67" spans="7:7" ht="12.75" customHeight="1">
      <c r="G67" s="39"/>
    </row>
    <row r="68" spans="7:7" ht="12.75" customHeight="1">
      <c r="G68" s="39"/>
    </row>
    <row r="69" spans="7:7" ht="12.75" customHeight="1">
      <c r="G69" s="39"/>
    </row>
    <row r="70" spans="7:7" ht="12.75" customHeight="1">
      <c r="G70" s="39"/>
    </row>
    <row r="71" spans="7:7" ht="12.75" customHeight="1">
      <c r="G71" s="39"/>
    </row>
    <row r="72" spans="7:7" ht="12.75" customHeight="1">
      <c r="G72" s="39"/>
    </row>
    <row r="73" spans="7:7" ht="12.75" customHeight="1">
      <c r="G73" s="39"/>
    </row>
    <row r="74" spans="7:7" ht="12.75" customHeight="1">
      <c r="G74" s="39"/>
    </row>
    <row r="75" spans="7:7" ht="12.75" customHeight="1">
      <c r="G75" s="39"/>
    </row>
    <row r="76" spans="7:7" ht="12.75" customHeight="1">
      <c r="G76" s="39"/>
    </row>
    <row r="77" spans="7:7" ht="12.75" customHeight="1">
      <c r="G77" s="39"/>
    </row>
    <row r="78" spans="7:7" ht="12.75" customHeight="1">
      <c r="G78" s="39"/>
    </row>
    <row r="79" spans="7:7" ht="12.75" customHeight="1">
      <c r="G79" s="39"/>
    </row>
    <row r="80" spans="7:7" ht="12.75" customHeight="1">
      <c r="G80" s="39"/>
    </row>
    <row r="81" spans="7:7" ht="12.75" customHeight="1">
      <c r="G81" s="39"/>
    </row>
    <row r="82" spans="7:7" ht="12.75" customHeight="1">
      <c r="G82" s="39"/>
    </row>
    <row r="83" spans="7:7" ht="12.75" customHeight="1">
      <c r="G83" s="39"/>
    </row>
    <row r="84" spans="7:7" ht="12.75" customHeight="1">
      <c r="G84" s="39"/>
    </row>
    <row r="85" spans="7:7" ht="12.75" customHeight="1">
      <c r="G85" s="39"/>
    </row>
    <row r="86" spans="7:7" ht="12.75" customHeight="1">
      <c r="G86" s="39"/>
    </row>
    <row r="87" spans="7:7" ht="12.75" customHeight="1">
      <c r="G87" s="39"/>
    </row>
    <row r="88" spans="7:7" ht="12.75" customHeight="1">
      <c r="G88" s="39"/>
    </row>
    <row r="89" spans="7:7" ht="12.75" customHeight="1">
      <c r="G89" s="39"/>
    </row>
    <row r="90" spans="7:7" ht="12.75" customHeight="1">
      <c r="G90" s="39"/>
    </row>
    <row r="91" spans="7:7" ht="12.75" customHeight="1">
      <c r="G91" s="39"/>
    </row>
    <row r="92" spans="7:7" ht="12.75" customHeight="1">
      <c r="G92" s="39"/>
    </row>
    <row r="93" spans="7:7" ht="12.75" customHeight="1">
      <c r="G93" s="39"/>
    </row>
    <row r="94" spans="7:7" ht="12.75" customHeight="1">
      <c r="G94" s="39"/>
    </row>
    <row r="95" spans="7:7" ht="12.75" customHeight="1">
      <c r="G95" s="39"/>
    </row>
    <row r="96" spans="7:7" ht="12.75" customHeight="1">
      <c r="G96" s="39"/>
    </row>
    <row r="97" spans="7:7" ht="12.75" customHeight="1">
      <c r="G97" s="39"/>
    </row>
    <row r="98" spans="7:7" ht="12.75" customHeight="1">
      <c r="G98" s="39"/>
    </row>
    <row r="99" spans="7:7" ht="12.75" customHeight="1">
      <c r="G99" s="39"/>
    </row>
    <row r="100" spans="7:7" ht="12.75" customHeight="1">
      <c r="G100" s="39"/>
    </row>
    <row r="101" spans="7:7" ht="12.75" customHeight="1">
      <c r="G101" s="39"/>
    </row>
    <row r="102" spans="7:7" ht="12.75" customHeight="1">
      <c r="G102" s="39"/>
    </row>
    <row r="103" spans="7:7" ht="12.75" customHeight="1">
      <c r="G103" s="39"/>
    </row>
    <row r="104" spans="7:7" ht="12.75" customHeight="1">
      <c r="G104" s="39"/>
    </row>
    <row r="105" spans="7:7" ht="12.75" customHeight="1">
      <c r="G105" s="39"/>
    </row>
    <row r="106" spans="7:7" ht="12.75" customHeight="1">
      <c r="G106" s="39"/>
    </row>
    <row r="107" spans="7:7" ht="12.75" customHeight="1">
      <c r="G107" s="39"/>
    </row>
    <row r="108" spans="7:7" ht="12.75" customHeight="1">
      <c r="G108" s="39"/>
    </row>
    <row r="109" spans="7:7" ht="12.75" customHeight="1">
      <c r="G109" s="39"/>
    </row>
    <row r="110" spans="7:7" ht="12.75" customHeight="1">
      <c r="G110" s="39"/>
    </row>
    <row r="111" spans="7:7" ht="12.75" customHeight="1">
      <c r="G111" s="39"/>
    </row>
    <row r="112" spans="7:7" ht="12.75" customHeight="1">
      <c r="G112" s="39"/>
    </row>
    <row r="113" spans="7:7" ht="12.75" customHeight="1">
      <c r="G113" s="39"/>
    </row>
    <row r="114" spans="7:7" ht="12.75" customHeight="1">
      <c r="G114" s="39"/>
    </row>
    <row r="115" spans="7:7" ht="12.75" customHeight="1">
      <c r="G115" s="39"/>
    </row>
    <row r="116" spans="7:7" ht="12.75" customHeight="1">
      <c r="G116" s="39"/>
    </row>
    <row r="117" spans="7:7" ht="12.75" customHeight="1">
      <c r="G117" s="39"/>
    </row>
    <row r="118" spans="7:7" ht="12.75" customHeight="1">
      <c r="G118" s="39"/>
    </row>
    <row r="119" spans="7:7" ht="12.75" customHeight="1">
      <c r="G119" s="39"/>
    </row>
    <row r="120" spans="7:7" ht="12.75" customHeight="1">
      <c r="G120" s="39"/>
    </row>
    <row r="121" spans="7:7" ht="12.75" customHeight="1">
      <c r="G121" s="39"/>
    </row>
    <row r="122" spans="7:7" ht="12.75" customHeight="1">
      <c r="G122" s="39"/>
    </row>
    <row r="123" spans="7:7" ht="12.75" customHeight="1">
      <c r="G123" s="39"/>
    </row>
    <row r="124" spans="7:7" ht="12.75" customHeight="1">
      <c r="G124" s="39"/>
    </row>
    <row r="125" spans="7:7" ht="12.75" customHeight="1">
      <c r="G125" s="39"/>
    </row>
    <row r="126" spans="7:7" ht="12.75" customHeight="1">
      <c r="G126" s="39"/>
    </row>
    <row r="127" spans="7:7" ht="12.75" customHeight="1">
      <c r="G127" s="39"/>
    </row>
    <row r="128" spans="7:7" ht="12.75" customHeight="1">
      <c r="G128" s="39"/>
    </row>
    <row r="129" spans="7:7" ht="12.75" customHeight="1">
      <c r="G129" s="39"/>
    </row>
    <row r="130" spans="7:7" ht="12.75" customHeight="1">
      <c r="G130" s="39"/>
    </row>
    <row r="131" spans="7:7" ht="12.75" customHeight="1">
      <c r="G131" s="39"/>
    </row>
    <row r="132" spans="7:7" ht="12.75" customHeight="1">
      <c r="G132" s="39"/>
    </row>
    <row r="133" spans="7:7" ht="12.75" customHeight="1">
      <c r="G133" s="39"/>
    </row>
    <row r="134" spans="7:7" ht="12.75" customHeight="1">
      <c r="G134" s="39"/>
    </row>
    <row r="135" spans="7:7" ht="12.75" customHeight="1">
      <c r="G135" s="39"/>
    </row>
    <row r="136" spans="7:7" ht="12.75" customHeight="1">
      <c r="G136" s="39"/>
    </row>
    <row r="137" spans="7:7" ht="12.75" customHeight="1">
      <c r="G137" s="39"/>
    </row>
    <row r="138" spans="7:7" ht="12.75" customHeight="1">
      <c r="G138" s="39"/>
    </row>
    <row r="139" spans="7:7" ht="12.75" customHeight="1">
      <c r="G139" s="39"/>
    </row>
    <row r="140" spans="7:7" ht="12.75" customHeight="1">
      <c r="G140" s="39"/>
    </row>
    <row r="141" spans="7:7" ht="12.75" customHeight="1">
      <c r="G141" s="39"/>
    </row>
    <row r="142" spans="7:7" ht="12.75" customHeight="1">
      <c r="G142" s="39"/>
    </row>
    <row r="143" spans="7:7" ht="12.75" customHeight="1">
      <c r="G143" s="39"/>
    </row>
    <row r="144" spans="7:7" ht="12.75" customHeight="1">
      <c r="G144" s="39"/>
    </row>
    <row r="145" spans="7:7" ht="12.75" customHeight="1">
      <c r="G145" s="39"/>
    </row>
    <row r="146" spans="7:7" ht="12.75" customHeight="1">
      <c r="G146" s="39"/>
    </row>
    <row r="147" spans="7:7" ht="12.75" customHeight="1">
      <c r="G147" s="39"/>
    </row>
    <row r="148" spans="7:7" ht="12.75" customHeight="1">
      <c r="G148" s="39"/>
    </row>
    <row r="149" spans="7:7" ht="12.75" customHeight="1">
      <c r="G149" s="39"/>
    </row>
    <row r="150" spans="7:7" ht="12.75" customHeight="1">
      <c r="G150" s="39"/>
    </row>
    <row r="151" spans="7:7" ht="12.75" customHeight="1">
      <c r="G151" s="39"/>
    </row>
    <row r="152" spans="7:7" ht="12.75" customHeight="1">
      <c r="G152" s="39"/>
    </row>
    <row r="153" spans="7:7" ht="12.75" customHeight="1">
      <c r="G153" s="39"/>
    </row>
    <row r="154" spans="7:7" ht="12.75" customHeight="1">
      <c r="G154" s="39"/>
    </row>
    <row r="155" spans="7:7" ht="12.75" customHeight="1">
      <c r="G155" s="39"/>
    </row>
    <row r="156" spans="7:7" ht="12.75" customHeight="1">
      <c r="G156" s="39"/>
    </row>
    <row r="157" spans="7:7" ht="12.75" customHeight="1">
      <c r="G157" s="39"/>
    </row>
    <row r="158" spans="7:7" ht="12.75" customHeight="1">
      <c r="G158" s="39"/>
    </row>
    <row r="159" spans="7:7" ht="12.75" customHeight="1">
      <c r="G159" s="39"/>
    </row>
    <row r="160" spans="7:7" ht="12.75" customHeight="1">
      <c r="G160" s="39"/>
    </row>
    <row r="161" spans="7:7" ht="12.75" customHeight="1">
      <c r="G161" s="39"/>
    </row>
    <row r="162" spans="7:7" ht="12.75" customHeight="1">
      <c r="G162" s="39"/>
    </row>
    <row r="163" spans="7:7" ht="12.75" customHeight="1">
      <c r="G163" s="39"/>
    </row>
    <row r="164" spans="7:7" ht="12.75" customHeight="1">
      <c r="G164" s="39"/>
    </row>
    <row r="165" spans="7:7" ht="12.75" customHeight="1">
      <c r="G165" s="39"/>
    </row>
    <row r="166" spans="7:7" ht="12.75" customHeight="1">
      <c r="G166" s="39"/>
    </row>
    <row r="167" spans="7:7" ht="12.75" customHeight="1">
      <c r="G167" s="39"/>
    </row>
    <row r="168" spans="7:7" ht="12.75" customHeight="1">
      <c r="G168" s="39"/>
    </row>
    <row r="169" spans="7:7" ht="12.75" customHeight="1">
      <c r="G169" s="39"/>
    </row>
    <row r="170" spans="7:7" ht="12.75" customHeight="1">
      <c r="G170" s="39"/>
    </row>
    <row r="171" spans="7:7" ht="12.75" customHeight="1">
      <c r="G171" s="39"/>
    </row>
    <row r="172" spans="7:7" ht="12.75" customHeight="1">
      <c r="G172" s="39"/>
    </row>
    <row r="173" spans="7:7" ht="12.75" customHeight="1">
      <c r="G173" s="39"/>
    </row>
    <row r="174" spans="7:7" ht="12.75" customHeight="1">
      <c r="G174" s="39"/>
    </row>
    <row r="175" spans="7:7" ht="12.75" customHeight="1">
      <c r="G175" s="39"/>
    </row>
    <row r="176" spans="7:7" ht="12.75" customHeight="1">
      <c r="G176" s="39"/>
    </row>
    <row r="177" spans="7:7" ht="12.75" customHeight="1">
      <c r="G177" s="39"/>
    </row>
    <row r="178" spans="7:7" ht="12.75" customHeight="1">
      <c r="G178" s="39"/>
    </row>
    <row r="179" spans="7:7" ht="12.75" customHeight="1">
      <c r="G179" s="39"/>
    </row>
    <row r="180" spans="7:7" ht="12.75" customHeight="1">
      <c r="G180" s="39"/>
    </row>
    <row r="181" spans="7:7" ht="12.75" customHeight="1">
      <c r="G181" s="39"/>
    </row>
    <row r="182" spans="7:7" ht="12.75" customHeight="1">
      <c r="G182" s="39"/>
    </row>
    <row r="183" spans="7:7" ht="12.75" customHeight="1">
      <c r="G183" s="39"/>
    </row>
    <row r="184" spans="7:7" ht="12.75" customHeight="1">
      <c r="G184" s="39"/>
    </row>
    <row r="185" spans="7:7" ht="12.75" customHeight="1">
      <c r="G185" s="39"/>
    </row>
    <row r="186" spans="7:7" ht="12.75" customHeight="1">
      <c r="G186" s="39"/>
    </row>
    <row r="187" spans="7:7" ht="12.75" customHeight="1">
      <c r="G187" s="39"/>
    </row>
    <row r="188" spans="7:7" ht="12.75" customHeight="1">
      <c r="G188" s="39"/>
    </row>
    <row r="189" spans="7:7" ht="12.75" customHeight="1">
      <c r="G189" s="39"/>
    </row>
    <row r="190" spans="7:7" ht="12.75" customHeight="1">
      <c r="G190" s="39"/>
    </row>
    <row r="191" spans="7:7" ht="12.75" customHeight="1">
      <c r="G191" s="39"/>
    </row>
    <row r="192" spans="7:7" ht="12.75" customHeight="1">
      <c r="G192" s="39"/>
    </row>
    <row r="193" spans="7:7" ht="12.75" customHeight="1">
      <c r="G193" s="39"/>
    </row>
    <row r="194" spans="7:7" ht="12.75" customHeight="1">
      <c r="G194" s="39"/>
    </row>
    <row r="195" spans="7:7" ht="12.75" customHeight="1">
      <c r="G195" s="39"/>
    </row>
    <row r="196" spans="7:7" ht="12.75" customHeight="1">
      <c r="G196" s="39"/>
    </row>
    <row r="197" spans="7:7" ht="12.75" customHeight="1">
      <c r="G197" s="39"/>
    </row>
    <row r="198" spans="7:7" ht="12.75" customHeight="1">
      <c r="G198" s="39"/>
    </row>
    <row r="199" spans="7:7" ht="12.75" customHeight="1">
      <c r="G199" s="39"/>
    </row>
    <row r="200" spans="7:7" ht="12.75" customHeight="1">
      <c r="G200" s="39"/>
    </row>
    <row r="201" spans="7:7" ht="12.75" customHeight="1">
      <c r="G201" s="39"/>
    </row>
    <row r="202" spans="7:7" ht="12.75" customHeight="1">
      <c r="G202" s="39"/>
    </row>
    <row r="203" spans="7:7" ht="12.75" customHeight="1">
      <c r="G203" s="39"/>
    </row>
    <row r="204" spans="7:7" ht="12.75" customHeight="1">
      <c r="G204" s="39"/>
    </row>
    <row r="205" spans="7:7" ht="12.75" customHeight="1">
      <c r="G205" s="39"/>
    </row>
    <row r="206" spans="7:7" ht="12.75" customHeight="1">
      <c r="G206" s="39"/>
    </row>
    <row r="207" spans="7:7" ht="12.75" customHeight="1">
      <c r="G207" s="39"/>
    </row>
    <row r="208" spans="7:7" ht="12.75" customHeight="1">
      <c r="G208" s="39"/>
    </row>
    <row r="209" spans="7:7" ht="12.75" customHeight="1">
      <c r="G209" s="39"/>
    </row>
    <row r="210" spans="7:7" ht="12.75" customHeight="1">
      <c r="G210" s="39"/>
    </row>
    <row r="211" spans="7:7" ht="12.75" customHeight="1">
      <c r="G211" s="39"/>
    </row>
    <row r="212" spans="7:7" ht="12.75" customHeight="1">
      <c r="G212" s="39"/>
    </row>
    <row r="213" spans="7:7" ht="12.75" customHeight="1">
      <c r="G213" s="39"/>
    </row>
    <row r="214" spans="7:7" ht="12.75" customHeight="1">
      <c r="G214" s="39"/>
    </row>
    <row r="215" spans="7:7" ht="12.75" customHeight="1">
      <c r="G215" s="39"/>
    </row>
    <row r="216" spans="7:7" ht="12.75" customHeight="1">
      <c r="G216" s="39"/>
    </row>
    <row r="217" spans="7:7" ht="12.75" customHeight="1">
      <c r="G217" s="39"/>
    </row>
    <row r="218" spans="7:7" ht="12.75" customHeight="1">
      <c r="G218" s="39"/>
    </row>
    <row r="219" spans="7:7" ht="12.75" customHeight="1">
      <c r="G219" s="39"/>
    </row>
    <row r="220" spans="7:7" ht="12.75" customHeight="1">
      <c r="G220" s="39"/>
    </row>
    <row r="221" spans="7:7" ht="12.75" customHeight="1">
      <c r="G221" s="39"/>
    </row>
    <row r="222" spans="7:7" ht="12.75" customHeight="1">
      <c r="G222" s="39"/>
    </row>
    <row r="223" spans="7:7" ht="12.75" customHeight="1">
      <c r="G223" s="39"/>
    </row>
    <row r="224" spans="7:7" ht="12.75" customHeight="1">
      <c r="G224" s="39"/>
    </row>
    <row r="225" spans="7:7" ht="12.75" customHeight="1">
      <c r="G225" s="39"/>
    </row>
    <row r="226" spans="7:7" ht="12.75" customHeight="1">
      <c r="G226" s="39"/>
    </row>
    <row r="227" spans="7:7" ht="12.75" customHeight="1">
      <c r="G227" s="39"/>
    </row>
    <row r="228" spans="7:7" ht="12.75" customHeight="1">
      <c r="G228" s="39"/>
    </row>
    <row r="229" spans="7:7" ht="12.75" customHeight="1">
      <c r="G229" s="39"/>
    </row>
    <row r="230" spans="7:7" ht="12.75" customHeight="1">
      <c r="G230" s="39"/>
    </row>
    <row r="231" spans="7:7" ht="12.75" customHeight="1">
      <c r="G231" s="39"/>
    </row>
    <row r="232" spans="7:7" ht="12.75" customHeight="1">
      <c r="G232" s="39"/>
    </row>
    <row r="233" spans="7:7" ht="12.75" customHeight="1">
      <c r="G233" s="39"/>
    </row>
    <row r="234" spans="7:7" ht="12.75" customHeight="1">
      <c r="G234" s="39"/>
    </row>
    <row r="235" spans="7:7" ht="12.75" customHeight="1">
      <c r="G235" s="39"/>
    </row>
    <row r="236" spans="7:7" ht="12.75" customHeight="1">
      <c r="G236" s="39"/>
    </row>
    <row r="237" spans="7:7" ht="12.75" customHeight="1">
      <c r="G237" s="39"/>
    </row>
    <row r="238" spans="7:7" ht="12.75" customHeight="1">
      <c r="G238" s="39"/>
    </row>
    <row r="239" spans="7:7" ht="12.75" customHeight="1">
      <c r="G239" s="39"/>
    </row>
    <row r="240" spans="7:7" ht="12.75" customHeight="1">
      <c r="G240" s="39"/>
    </row>
    <row r="241" spans="7:7" ht="12.75" customHeight="1">
      <c r="G241" s="39"/>
    </row>
    <row r="242" spans="7:7" ht="12.75" customHeight="1">
      <c r="G242" s="39"/>
    </row>
    <row r="243" spans="7:7" ht="12.75" customHeight="1">
      <c r="G243" s="39"/>
    </row>
    <row r="244" spans="7:7" ht="12.75" customHeight="1">
      <c r="G244" s="39"/>
    </row>
    <row r="245" spans="7:7" ht="12.75" customHeight="1">
      <c r="G245" s="39"/>
    </row>
    <row r="246" spans="7:7" ht="12.75" customHeight="1">
      <c r="G246" s="39"/>
    </row>
    <row r="247" spans="7:7" ht="12.75" customHeight="1">
      <c r="G247" s="39"/>
    </row>
    <row r="248" spans="7:7" ht="12.75" customHeight="1">
      <c r="G248" s="39"/>
    </row>
    <row r="249" spans="7:7" ht="12.75" customHeight="1">
      <c r="G249" s="39"/>
    </row>
    <row r="250" spans="7:7" ht="12.75" customHeight="1">
      <c r="G250" s="39"/>
    </row>
    <row r="251" spans="7:7" ht="12.75" customHeight="1">
      <c r="G251" s="39"/>
    </row>
    <row r="252" spans="7:7" ht="12.75" customHeight="1">
      <c r="G252" s="39"/>
    </row>
    <row r="253" spans="7:7" ht="12.75" customHeight="1">
      <c r="G253" s="39"/>
    </row>
    <row r="254" spans="7:7" ht="12.75" customHeight="1">
      <c r="G254" s="39"/>
    </row>
    <row r="255" spans="7:7" ht="12.75" customHeight="1">
      <c r="G255" s="39"/>
    </row>
    <row r="256" spans="7:7" ht="12.75" customHeight="1">
      <c r="G256" s="39"/>
    </row>
    <row r="257" spans="7:7" ht="12.75" customHeight="1">
      <c r="G257" s="39"/>
    </row>
    <row r="258" spans="7:7" ht="12.75" customHeight="1">
      <c r="G258" s="39"/>
    </row>
    <row r="259" spans="7:7" ht="12.75" customHeight="1">
      <c r="G259" s="39"/>
    </row>
    <row r="260" spans="7:7" ht="12.75" customHeight="1">
      <c r="G260" s="39"/>
    </row>
    <row r="261" spans="7:7" ht="12.75" customHeight="1">
      <c r="G261" s="39"/>
    </row>
    <row r="262" spans="7:7" ht="12.75" customHeight="1">
      <c r="G262" s="39"/>
    </row>
    <row r="263" spans="7:7" ht="12.75" customHeight="1">
      <c r="G263" s="39"/>
    </row>
    <row r="264" spans="7:7" ht="12.75" customHeight="1">
      <c r="G264" s="39"/>
    </row>
    <row r="265" spans="7:7" ht="12.75" customHeight="1">
      <c r="G265" s="39"/>
    </row>
    <row r="266" spans="7:7" ht="12.75" customHeight="1">
      <c r="G266" s="39"/>
    </row>
    <row r="267" spans="7:7" ht="12.75" customHeight="1">
      <c r="G267" s="39"/>
    </row>
    <row r="268" spans="7:7" ht="12.75" customHeight="1">
      <c r="G268" s="39"/>
    </row>
    <row r="269" spans="7:7" ht="12.75" customHeight="1">
      <c r="G269" s="39"/>
    </row>
    <row r="270" spans="7:7" ht="12.75" customHeight="1">
      <c r="G270" s="39"/>
    </row>
    <row r="271" spans="7:7" ht="12.75" customHeight="1">
      <c r="G271" s="39"/>
    </row>
    <row r="272" spans="7:7" ht="12.75" customHeight="1">
      <c r="G272" s="39"/>
    </row>
    <row r="273" spans="7:7" ht="12.75" customHeight="1">
      <c r="G273" s="39"/>
    </row>
    <row r="274" spans="7:7" ht="12.75" customHeight="1">
      <c r="G274" s="39"/>
    </row>
    <row r="275" spans="7:7" ht="12.75" customHeight="1">
      <c r="G275" s="39"/>
    </row>
    <row r="276" spans="7:7" ht="12.75" customHeight="1">
      <c r="G276" s="39"/>
    </row>
    <row r="277" spans="7:7" ht="12.75" customHeight="1">
      <c r="G277" s="39"/>
    </row>
    <row r="278" spans="7:7" ht="12.75" customHeight="1">
      <c r="G278" s="39"/>
    </row>
    <row r="279" spans="7:7" ht="12.75" customHeight="1">
      <c r="G279" s="39"/>
    </row>
    <row r="280" spans="7:7" ht="12.75" customHeight="1">
      <c r="G280" s="39"/>
    </row>
    <row r="281" spans="7:7" ht="12.75" customHeight="1">
      <c r="G281" s="39"/>
    </row>
    <row r="282" spans="7:7" ht="12.75" customHeight="1">
      <c r="G282" s="39"/>
    </row>
    <row r="283" spans="7:7" ht="12.75" customHeight="1">
      <c r="G283" s="39"/>
    </row>
    <row r="284" spans="7:7" ht="12.75" customHeight="1">
      <c r="G284" s="39"/>
    </row>
    <row r="285" spans="7:7" ht="12.75" customHeight="1">
      <c r="G285" s="39"/>
    </row>
    <row r="286" spans="7:7" ht="12.75" customHeight="1">
      <c r="G286" s="39"/>
    </row>
    <row r="287" spans="7:7" ht="12.75" customHeight="1">
      <c r="G287" s="39"/>
    </row>
    <row r="288" spans="7:7" ht="12.75" customHeight="1">
      <c r="G288" s="39"/>
    </row>
    <row r="289" spans="7:7" ht="12.75" customHeight="1">
      <c r="G289" s="39"/>
    </row>
    <row r="290" spans="7:7" ht="12.75" customHeight="1">
      <c r="G290" s="39"/>
    </row>
    <row r="291" spans="7:7" ht="12.75" customHeight="1">
      <c r="G291" s="39"/>
    </row>
    <row r="292" spans="7:7" ht="12.75" customHeight="1">
      <c r="G292" s="39"/>
    </row>
    <row r="293" spans="7:7" ht="12.75" customHeight="1">
      <c r="G293" s="39"/>
    </row>
    <row r="294" spans="7:7" ht="12.75" customHeight="1">
      <c r="G294" s="39"/>
    </row>
    <row r="295" spans="7:7" ht="12.75" customHeight="1">
      <c r="G295" s="39"/>
    </row>
    <row r="296" spans="7:7" ht="12.75" customHeight="1">
      <c r="G296" s="39"/>
    </row>
    <row r="297" spans="7:7" ht="12.75" customHeight="1">
      <c r="G297" s="39"/>
    </row>
    <row r="298" spans="7:7" ht="12.75" customHeight="1">
      <c r="G298" s="39"/>
    </row>
    <row r="299" spans="7:7" ht="12.75" customHeight="1">
      <c r="G299" s="39"/>
    </row>
    <row r="300" spans="7:7" ht="12.75" customHeight="1">
      <c r="G300" s="39"/>
    </row>
    <row r="301" spans="7:7" ht="12.75" customHeight="1">
      <c r="G301" s="39"/>
    </row>
    <row r="302" spans="7:7" ht="12.75" customHeight="1">
      <c r="G302" s="39"/>
    </row>
    <row r="303" spans="7:7" ht="12.75" customHeight="1">
      <c r="G303" s="39"/>
    </row>
    <row r="304" spans="7:7" ht="12.75" customHeight="1">
      <c r="G304" s="39"/>
    </row>
    <row r="305" spans="7:7" ht="12.75" customHeight="1">
      <c r="G305" s="39"/>
    </row>
    <row r="306" spans="7:7" ht="12.75" customHeight="1">
      <c r="G306" s="39"/>
    </row>
    <row r="307" spans="7:7" ht="12.75" customHeight="1">
      <c r="G307" s="39"/>
    </row>
    <row r="308" spans="7:7" ht="12.75" customHeight="1">
      <c r="G308" s="39"/>
    </row>
    <row r="309" spans="7:7" ht="12.75" customHeight="1">
      <c r="G309" s="39"/>
    </row>
    <row r="310" spans="7:7" ht="12.75" customHeight="1">
      <c r="G310" s="39"/>
    </row>
    <row r="311" spans="7:7" ht="12.75" customHeight="1">
      <c r="G311" s="39"/>
    </row>
    <row r="312" spans="7:7" ht="12.75" customHeight="1">
      <c r="G312" s="39"/>
    </row>
    <row r="313" spans="7:7" ht="12.75" customHeight="1">
      <c r="G313" s="39"/>
    </row>
    <row r="314" spans="7:7" ht="12.75" customHeight="1">
      <c r="G314" s="39"/>
    </row>
    <row r="315" spans="7:7" ht="12.75" customHeight="1">
      <c r="G315" s="39"/>
    </row>
    <row r="316" spans="7:7" ht="12.75" customHeight="1">
      <c r="G316" s="39"/>
    </row>
    <row r="317" spans="7:7" ht="12.75" customHeight="1">
      <c r="G317" s="39"/>
    </row>
    <row r="318" spans="7:7" ht="12.75" customHeight="1">
      <c r="G318" s="39"/>
    </row>
    <row r="319" spans="7:7" ht="12.75" customHeight="1">
      <c r="G319" s="39"/>
    </row>
    <row r="320" spans="7:7" ht="12.75" customHeight="1">
      <c r="G320" s="39"/>
    </row>
    <row r="321" spans="7:7" ht="12.75" customHeight="1">
      <c r="G321" s="39"/>
    </row>
    <row r="322" spans="7:7" ht="12.75" customHeight="1">
      <c r="G322" s="39"/>
    </row>
    <row r="323" spans="7:7" ht="12.75" customHeight="1">
      <c r="G323" s="39"/>
    </row>
    <row r="324" spans="7:7" ht="12.75" customHeight="1">
      <c r="G324" s="39"/>
    </row>
    <row r="325" spans="7:7" ht="12.75" customHeight="1">
      <c r="G325" s="39"/>
    </row>
    <row r="326" spans="7:7" ht="12.75" customHeight="1">
      <c r="G326" s="39"/>
    </row>
    <row r="327" spans="7:7" ht="12.75" customHeight="1">
      <c r="G327" s="39"/>
    </row>
    <row r="328" spans="7:7" ht="12.75" customHeight="1">
      <c r="G328" s="39"/>
    </row>
    <row r="329" spans="7:7" ht="12.75" customHeight="1">
      <c r="G329" s="39"/>
    </row>
    <row r="330" spans="7:7" ht="12.75" customHeight="1">
      <c r="G330" s="39"/>
    </row>
    <row r="331" spans="7:7" ht="12.75" customHeight="1">
      <c r="G331" s="39"/>
    </row>
    <row r="332" spans="7:7" ht="12.75" customHeight="1">
      <c r="G332" s="39"/>
    </row>
    <row r="333" spans="7:7" ht="12.75" customHeight="1">
      <c r="G333" s="39"/>
    </row>
    <row r="334" spans="7:7" ht="12.75" customHeight="1">
      <c r="G334" s="39"/>
    </row>
    <row r="335" spans="7:7" ht="12.75" customHeight="1">
      <c r="G335" s="39"/>
    </row>
    <row r="336" spans="7:7" ht="12.75" customHeight="1">
      <c r="G336" s="39"/>
    </row>
    <row r="337" spans="7:7" ht="12.75" customHeight="1">
      <c r="G337" s="39"/>
    </row>
    <row r="338" spans="7:7" ht="12.75" customHeight="1">
      <c r="G338" s="39"/>
    </row>
    <row r="339" spans="7:7" ht="12.75" customHeight="1">
      <c r="G339" s="39"/>
    </row>
    <row r="340" spans="7:7" ht="12.75" customHeight="1">
      <c r="G340" s="39"/>
    </row>
    <row r="341" spans="7:7" ht="12.75" customHeight="1">
      <c r="G341" s="39"/>
    </row>
    <row r="342" spans="7:7" ht="12.75" customHeight="1">
      <c r="G342" s="39"/>
    </row>
    <row r="343" spans="7:7" ht="12.75" customHeight="1">
      <c r="G343" s="39"/>
    </row>
    <row r="344" spans="7:7" ht="12.75" customHeight="1">
      <c r="G344" s="39"/>
    </row>
    <row r="345" spans="7:7" ht="12.75" customHeight="1">
      <c r="G345" s="39"/>
    </row>
    <row r="346" spans="7:7" ht="12.75" customHeight="1">
      <c r="G346" s="39"/>
    </row>
    <row r="347" spans="7:7" ht="12.75" customHeight="1">
      <c r="G347" s="39"/>
    </row>
    <row r="348" spans="7:7" ht="12.75" customHeight="1">
      <c r="G348" s="39"/>
    </row>
    <row r="349" spans="7:7" ht="12.75" customHeight="1">
      <c r="G349" s="39"/>
    </row>
    <row r="350" spans="7:7" ht="12.75" customHeight="1">
      <c r="G350" s="39"/>
    </row>
    <row r="351" spans="7:7" ht="12.75" customHeight="1">
      <c r="G351" s="39"/>
    </row>
    <row r="352" spans="7:7" ht="12.75" customHeight="1">
      <c r="G352" s="39"/>
    </row>
    <row r="353" spans="7:7" ht="12.75" customHeight="1">
      <c r="G353" s="39"/>
    </row>
    <row r="354" spans="7:7" ht="12.75" customHeight="1">
      <c r="G354" s="39"/>
    </row>
    <row r="355" spans="7:7" ht="12.75" customHeight="1">
      <c r="G355" s="39"/>
    </row>
    <row r="356" spans="7:7" ht="12.75" customHeight="1">
      <c r="G356" s="39"/>
    </row>
    <row r="357" spans="7:7" ht="12.75" customHeight="1">
      <c r="G357" s="39"/>
    </row>
    <row r="358" spans="7:7" ht="12.75" customHeight="1">
      <c r="G358" s="39"/>
    </row>
    <row r="359" spans="7:7" ht="12.75" customHeight="1">
      <c r="G359" s="39"/>
    </row>
    <row r="360" spans="7:7" ht="12.75" customHeight="1">
      <c r="G360" s="39"/>
    </row>
    <row r="361" spans="7:7" ht="12.75" customHeight="1">
      <c r="G361" s="39"/>
    </row>
    <row r="362" spans="7:7" ht="12.75" customHeight="1">
      <c r="G362" s="39"/>
    </row>
    <row r="363" spans="7:7" ht="12.75" customHeight="1">
      <c r="G363" s="39"/>
    </row>
    <row r="364" spans="7:7" ht="12.75" customHeight="1">
      <c r="G364" s="39"/>
    </row>
    <row r="365" spans="7:7" ht="12.75" customHeight="1">
      <c r="G365" s="39"/>
    </row>
    <row r="366" spans="7:7" ht="12.75" customHeight="1">
      <c r="G366" s="39"/>
    </row>
    <row r="367" spans="7:7" ht="12.75" customHeight="1">
      <c r="G367" s="39"/>
    </row>
    <row r="368" spans="7:7" ht="12.75" customHeight="1">
      <c r="G368" s="39"/>
    </row>
    <row r="369" spans="7:7" ht="12.75" customHeight="1">
      <c r="G369" s="39"/>
    </row>
    <row r="370" spans="7:7" ht="12.75" customHeight="1">
      <c r="G370" s="39"/>
    </row>
    <row r="371" spans="7:7" ht="12.75" customHeight="1">
      <c r="G371" s="39"/>
    </row>
    <row r="372" spans="7:7" ht="12.75" customHeight="1">
      <c r="G372" s="39"/>
    </row>
    <row r="373" spans="7:7" ht="12.75" customHeight="1">
      <c r="G373" s="39"/>
    </row>
    <row r="374" spans="7:7" ht="12.75" customHeight="1">
      <c r="G374" s="39"/>
    </row>
    <row r="375" spans="7:7" ht="12.75" customHeight="1">
      <c r="G375" s="39"/>
    </row>
    <row r="376" spans="7:7" ht="12.75" customHeight="1">
      <c r="G376" s="39"/>
    </row>
    <row r="377" spans="7:7" ht="12.75" customHeight="1">
      <c r="G377" s="39"/>
    </row>
    <row r="378" spans="7:7" ht="12.75" customHeight="1">
      <c r="G378" s="39"/>
    </row>
    <row r="379" spans="7:7" ht="12.75" customHeight="1">
      <c r="G379" s="39"/>
    </row>
    <row r="380" spans="7:7" ht="12.75" customHeight="1">
      <c r="G380" s="39"/>
    </row>
    <row r="381" spans="7:7" ht="12.75" customHeight="1">
      <c r="G381" s="39"/>
    </row>
    <row r="382" spans="7:7" ht="12.75" customHeight="1">
      <c r="G382" s="39"/>
    </row>
    <row r="383" spans="7:7" ht="12.75" customHeight="1">
      <c r="G383" s="39"/>
    </row>
    <row r="384" spans="7:7" ht="12.75" customHeight="1">
      <c r="G384" s="39"/>
    </row>
    <row r="385" spans="7:7" ht="12.75" customHeight="1">
      <c r="G385" s="39"/>
    </row>
    <row r="386" spans="7:7" ht="12.75" customHeight="1">
      <c r="G386" s="39"/>
    </row>
    <row r="387" spans="7:7" ht="12.75" customHeight="1">
      <c r="G387" s="39"/>
    </row>
    <row r="388" spans="7:7" ht="12.75" customHeight="1">
      <c r="G388" s="39"/>
    </row>
    <row r="389" spans="7:7" ht="12.75" customHeight="1">
      <c r="G389" s="39"/>
    </row>
    <row r="390" spans="7:7" ht="12.75" customHeight="1">
      <c r="G390" s="39"/>
    </row>
    <row r="391" spans="7:7" ht="12.75" customHeight="1">
      <c r="G391" s="39"/>
    </row>
    <row r="392" spans="7:7" ht="12.75" customHeight="1">
      <c r="G392" s="39"/>
    </row>
    <row r="393" spans="7:7" ht="12.75" customHeight="1">
      <c r="G393" s="39"/>
    </row>
    <row r="394" spans="7:7" ht="12.75" customHeight="1">
      <c r="G394" s="39"/>
    </row>
    <row r="395" spans="7:7" ht="12.75" customHeight="1">
      <c r="G395" s="39"/>
    </row>
    <row r="396" spans="7:7" ht="12.75" customHeight="1">
      <c r="G396" s="39"/>
    </row>
    <row r="397" spans="7:7" ht="12.75" customHeight="1">
      <c r="G397" s="39"/>
    </row>
    <row r="398" spans="7:7" ht="12.75" customHeight="1">
      <c r="G398" s="39"/>
    </row>
    <row r="399" spans="7:7" ht="12.75" customHeight="1">
      <c r="G399" s="39"/>
    </row>
    <row r="400" spans="7:7" ht="12.75" customHeight="1">
      <c r="G400" s="39"/>
    </row>
    <row r="401" spans="7:7" ht="12.75" customHeight="1">
      <c r="G401" s="39"/>
    </row>
    <row r="402" spans="7:7" ht="12.75" customHeight="1">
      <c r="G402" s="39"/>
    </row>
    <row r="403" spans="7:7" ht="12.75" customHeight="1">
      <c r="G403" s="39"/>
    </row>
    <row r="404" spans="7:7" ht="12.75" customHeight="1">
      <c r="G404" s="39"/>
    </row>
    <row r="405" spans="7:7" ht="12.75" customHeight="1">
      <c r="G405" s="39"/>
    </row>
    <row r="406" spans="7:7" ht="12.75" customHeight="1">
      <c r="G406" s="39"/>
    </row>
    <row r="407" spans="7:7" ht="12.75" customHeight="1">
      <c r="G407" s="39"/>
    </row>
    <row r="408" spans="7:7" ht="12.75" customHeight="1">
      <c r="G408" s="39"/>
    </row>
    <row r="409" spans="7:7" ht="12.75" customHeight="1">
      <c r="G409" s="39"/>
    </row>
    <row r="410" spans="7:7" ht="12.75" customHeight="1">
      <c r="G410" s="39"/>
    </row>
    <row r="411" spans="7:7" ht="12.75" customHeight="1">
      <c r="G411" s="39"/>
    </row>
    <row r="412" spans="7:7" ht="12.75" customHeight="1">
      <c r="G412" s="39"/>
    </row>
    <row r="413" spans="7:7" ht="12.75" customHeight="1">
      <c r="G413" s="39"/>
    </row>
    <row r="414" spans="7:7" ht="12.75" customHeight="1">
      <c r="G414" s="39"/>
    </row>
    <row r="415" spans="7:7" ht="12.75" customHeight="1">
      <c r="G415" s="39"/>
    </row>
    <row r="416" spans="7:7" ht="12.75" customHeight="1">
      <c r="G416" s="39"/>
    </row>
    <row r="417" spans="7:7" ht="12.75" customHeight="1">
      <c r="G417" s="39"/>
    </row>
    <row r="418" spans="7:7" ht="12.75" customHeight="1">
      <c r="G418" s="39"/>
    </row>
    <row r="419" spans="7:7" ht="12.75" customHeight="1">
      <c r="G419" s="39"/>
    </row>
    <row r="420" spans="7:7" ht="12.75" customHeight="1">
      <c r="G420" s="39"/>
    </row>
    <row r="421" spans="7:7" ht="12.75" customHeight="1">
      <c r="G421" s="39"/>
    </row>
    <row r="422" spans="7:7" ht="12.75" customHeight="1">
      <c r="G422" s="39"/>
    </row>
    <row r="423" spans="7:7" ht="12.75" customHeight="1">
      <c r="G423" s="39"/>
    </row>
    <row r="424" spans="7:7" ht="12.75" customHeight="1">
      <c r="G424" s="39"/>
    </row>
    <row r="425" spans="7:7" ht="12.75" customHeight="1">
      <c r="G425" s="39"/>
    </row>
    <row r="426" spans="7:7" ht="12.75" customHeight="1">
      <c r="G426" s="39"/>
    </row>
    <row r="427" spans="7:7" ht="12.75" customHeight="1">
      <c r="G427" s="39"/>
    </row>
    <row r="428" spans="7:7" ht="12.75" customHeight="1">
      <c r="G428" s="39"/>
    </row>
    <row r="429" spans="7:7" ht="12.75" customHeight="1">
      <c r="G429" s="39"/>
    </row>
    <row r="430" spans="7:7" ht="12.75" customHeight="1">
      <c r="G430" s="39"/>
    </row>
    <row r="431" spans="7:7" ht="12.75" customHeight="1">
      <c r="G431" s="39"/>
    </row>
    <row r="432" spans="7:7" ht="12.75" customHeight="1">
      <c r="G432" s="39"/>
    </row>
    <row r="433" spans="7:7" ht="12.75" customHeight="1">
      <c r="G433" s="39"/>
    </row>
    <row r="434" spans="7:7" ht="12.75" customHeight="1">
      <c r="G434" s="39"/>
    </row>
    <row r="435" spans="7:7" ht="12.75" customHeight="1">
      <c r="G435" s="39"/>
    </row>
    <row r="436" spans="7:7" ht="12.75" customHeight="1">
      <c r="G436" s="39"/>
    </row>
    <row r="437" spans="7:7" ht="12.75" customHeight="1">
      <c r="G437" s="39"/>
    </row>
    <row r="438" spans="7:7" ht="12.75" customHeight="1">
      <c r="G438" s="39"/>
    </row>
    <row r="439" spans="7:7" ht="12.75" customHeight="1">
      <c r="G439" s="39"/>
    </row>
    <row r="440" spans="7:7" ht="12.75" customHeight="1">
      <c r="G440" s="39"/>
    </row>
    <row r="441" spans="7:7" ht="12.75" customHeight="1">
      <c r="G441" s="39"/>
    </row>
    <row r="442" spans="7:7" ht="12.75" customHeight="1">
      <c r="G442" s="39"/>
    </row>
    <row r="443" spans="7:7" ht="12.75" customHeight="1">
      <c r="G443" s="39"/>
    </row>
    <row r="444" spans="7:7" ht="12.75" customHeight="1">
      <c r="G444" s="39"/>
    </row>
    <row r="445" spans="7:7" ht="12.75" customHeight="1">
      <c r="G445" s="39"/>
    </row>
    <row r="446" spans="7:7" ht="12.75" customHeight="1">
      <c r="G446" s="39"/>
    </row>
    <row r="447" spans="7:7" ht="12.75" customHeight="1">
      <c r="G447" s="39"/>
    </row>
    <row r="448" spans="7:7" ht="12.75" customHeight="1">
      <c r="G448" s="39"/>
    </row>
    <row r="449" spans="7:7" ht="12.75" customHeight="1">
      <c r="G449" s="39"/>
    </row>
    <row r="450" spans="7:7" ht="12.75" customHeight="1">
      <c r="G450" s="39"/>
    </row>
    <row r="451" spans="7:7" ht="12.75" customHeight="1">
      <c r="G451" s="39"/>
    </row>
    <row r="452" spans="7:7" ht="12.75" customHeight="1">
      <c r="G452" s="39"/>
    </row>
    <row r="453" spans="7:7" ht="12.75" customHeight="1">
      <c r="G453" s="39"/>
    </row>
    <row r="454" spans="7:7" ht="12.75" customHeight="1">
      <c r="G454" s="39"/>
    </row>
    <row r="455" spans="7:7" ht="12.75" customHeight="1">
      <c r="G455" s="39"/>
    </row>
    <row r="456" spans="7:7" ht="12.75" customHeight="1">
      <c r="G456" s="39"/>
    </row>
    <row r="457" spans="7:7" ht="12.75" customHeight="1">
      <c r="G457" s="39"/>
    </row>
    <row r="458" spans="7:7" ht="12.75" customHeight="1">
      <c r="G458" s="39"/>
    </row>
    <row r="459" spans="7:7" ht="12.75" customHeight="1">
      <c r="G459" s="39"/>
    </row>
    <row r="460" spans="7:7" ht="12.75" customHeight="1">
      <c r="G460" s="39"/>
    </row>
    <row r="461" spans="7:7" ht="12.75" customHeight="1">
      <c r="G461" s="39"/>
    </row>
    <row r="462" spans="7:7" ht="12.75" customHeight="1">
      <c r="G462" s="39"/>
    </row>
    <row r="463" spans="7:7" ht="12.75" customHeight="1">
      <c r="G463" s="39"/>
    </row>
    <row r="464" spans="7:7" ht="12.75" customHeight="1">
      <c r="G464" s="39"/>
    </row>
    <row r="465" spans="7:7" ht="12.75" customHeight="1">
      <c r="G465" s="39"/>
    </row>
    <row r="466" spans="7:7" ht="12.75" customHeight="1">
      <c r="G466" s="39"/>
    </row>
    <row r="467" spans="7:7" ht="12.75" customHeight="1">
      <c r="G467" s="39"/>
    </row>
    <row r="468" spans="7:7" ht="12.75" customHeight="1">
      <c r="G468" s="39"/>
    </row>
    <row r="469" spans="7:7" ht="12.75" customHeight="1">
      <c r="G469" s="39"/>
    </row>
    <row r="470" spans="7:7" ht="12.75" customHeight="1">
      <c r="G470" s="39"/>
    </row>
    <row r="471" spans="7:7" ht="12.75" customHeight="1">
      <c r="G471" s="39"/>
    </row>
    <row r="472" spans="7:7" ht="12.75" customHeight="1">
      <c r="G472" s="39"/>
    </row>
    <row r="473" spans="7:7" ht="12.75" customHeight="1">
      <c r="G473" s="39"/>
    </row>
    <row r="474" spans="7:7" ht="12.75" customHeight="1">
      <c r="G474" s="39"/>
    </row>
    <row r="475" spans="7:7" ht="12.75" customHeight="1">
      <c r="G475" s="39"/>
    </row>
    <row r="476" spans="7:7" ht="12.75" customHeight="1">
      <c r="G476" s="39"/>
    </row>
    <row r="477" spans="7:7" ht="12.75" customHeight="1">
      <c r="G477" s="39"/>
    </row>
    <row r="478" spans="7:7" ht="12.75" customHeight="1">
      <c r="G478" s="39"/>
    </row>
    <row r="479" spans="7:7" ht="12.75" customHeight="1">
      <c r="G479" s="39"/>
    </row>
    <row r="480" spans="7:7" ht="12.75" customHeight="1">
      <c r="G480" s="39"/>
    </row>
    <row r="481" spans="7:7" ht="12.75" customHeight="1">
      <c r="G481" s="39"/>
    </row>
    <row r="482" spans="7:7" ht="12.75" customHeight="1">
      <c r="G482" s="39"/>
    </row>
    <row r="483" spans="7:7" ht="12.75" customHeight="1">
      <c r="G483" s="39"/>
    </row>
    <row r="484" spans="7:7" ht="12.75" customHeight="1">
      <c r="G484" s="39"/>
    </row>
    <row r="485" spans="7:7" ht="12.75" customHeight="1">
      <c r="G485" s="39"/>
    </row>
    <row r="486" spans="7:7" ht="12.75" customHeight="1">
      <c r="G486" s="39"/>
    </row>
    <row r="487" spans="7:7" ht="12.75" customHeight="1">
      <c r="G487" s="39"/>
    </row>
    <row r="488" spans="7:7" ht="12.75" customHeight="1">
      <c r="G488" s="39"/>
    </row>
    <row r="489" spans="7:7" ht="12.75" customHeight="1">
      <c r="G489" s="39"/>
    </row>
    <row r="490" spans="7:7" ht="12.75" customHeight="1">
      <c r="G490" s="39"/>
    </row>
    <row r="491" spans="7:7" ht="12.75" customHeight="1">
      <c r="G491" s="39"/>
    </row>
    <row r="492" spans="7:7" ht="12.75" customHeight="1">
      <c r="G492" s="39"/>
    </row>
    <row r="493" spans="7:7" ht="12.75" customHeight="1">
      <c r="G493" s="39"/>
    </row>
    <row r="494" spans="7:7" ht="12.75" customHeight="1">
      <c r="G494" s="39"/>
    </row>
    <row r="495" spans="7:7" ht="12.75" customHeight="1">
      <c r="G495" s="39"/>
    </row>
    <row r="496" spans="7:7" ht="12.75" customHeight="1">
      <c r="G496" s="39"/>
    </row>
    <row r="497" spans="7:7" ht="12.75" customHeight="1">
      <c r="G497" s="39"/>
    </row>
    <row r="498" spans="7:7" ht="12.75" customHeight="1">
      <c r="G498" s="39"/>
    </row>
    <row r="499" spans="7:7" ht="12.75" customHeight="1">
      <c r="G499" s="39"/>
    </row>
    <row r="500" spans="7:7" ht="12.75" customHeight="1">
      <c r="G500" s="39"/>
    </row>
    <row r="501" spans="7:7" ht="12.75" customHeight="1">
      <c r="G501" s="39"/>
    </row>
    <row r="502" spans="7:7" ht="12.75" customHeight="1">
      <c r="G502" s="39"/>
    </row>
    <row r="503" spans="7:7" ht="12.75" customHeight="1">
      <c r="G503" s="39"/>
    </row>
    <row r="504" spans="7:7" ht="12.75" customHeight="1">
      <c r="G504" s="39"/>
    </row>
    <row r="505" spans="7:7" ht="12.75" customHeight="1">
      <c r="G505" s="39"/>
    </row>
    <row r="506" spans="7:7" ht="12.75" customHeight="1">
      <c r="G506" s="39"/>
    </row>
    <row r="507" spans="7:7" ht="12.75" customHeight="1">
      <c r="G507" s="39"/>
    </row>
    <row r="508" spans="7:7" ht="12.75" customHeight="1">
      <c r="G508" s="39"/>
    </row>
    <row r="509" spans="7:7" ht="12.75" customHeight="1">
      <c r="G509" s="39"/>
    </row>
    <row r="510" spans="7:7" ht="12.75" customHeight="1">
      <c r="G510" s="39"/>
    </row>
    <row r="511" spans="7:7" ht="12.75" customHeight="1">
      <c r="G511" s="39"/>
    </row>
    <row r="512" spans="7:7" ht="12.75" customHeight="1">
      <c r="G512" s="39"/>
    </row>
    <row r="513" spans="7:7" ht="12.75" customHeight="1">
      <c r="G513" s="39"/>
    </row>
    <row r="514" spans="7:7" ht="12.75" customHeight="1">
      <c r="G514" s="39"/>
    </row>
    <row r="515" spans="7:7" ht="12.75" customHeight="1">
      <c r="G515" s="39"/>
    </row>
    <row r="516" spans="7:7" ht="12.75" customHeight="1">
      <c r="G516" s="39"/>
    </row>
    <row r="517" spans="7:7" ht="12.75" customHeight="1">
      <c r="G517" s="39"/>
    </row>
    <row r="518" spans="7:7" ht="12.75" customHeight="1">
      <c r="G518" s="39"/>
    </row>
    <row r="519" spans="7:7" ht="12.75" customHeight="1">
      <c r="G519" s="39"/>
    </row>
    <row r="520" spans="7:7" ht="12.75" customHeight="1">
      <c r="G520" s="39"/>
    </row>
    <row r="521" spans="7:7" ht="12.75" customHeight="1">
      <c r="G521" s="39"/>
    </row>
    <row r="522" spans="7:7" ht="12.75" customHeight="1">
      <c r="G522" s="39"/>
    </row>
    <row r="523" spans="7:7" ht="12.75" customHeight="1">
      <c r="G523" s="39"/>
    </row>
    <row r="524" spans="7:7" ht="12.75" customHeight="1">
      <c r="G524" s="39"/>
    </row>
    <row r="525" spans="7:7" ht="12.75" customHeight="1">
      <c r="G525" s="39"/>
    </row>
    <row r="526" spans="7:7" ht="12.75" customHeight="1">
      <c r="G526" s="39"/>
    </row>
    <row r="527" spans="7:7" ht="12.75" customHeight="1">
      <c r="G527" s="39"/>
    </row>
    <row r="528" spans="7:7" ht="12.75" customHeight="1">
      <c r="G528" s="39"/>
    </row>
    <row r="529" spans="7:7" ht="12.75" customHeight="1">
      <c r="G529" s="39"/>
    </row>
    <row r="530" spans="7:7" ht="12.75" customHeight="1">
      <c r="G530" s="39"/>
    </row>
    <row r="531" spans="7:7" ht="12.75" customHeight="1">
      <c r="G531" s="39"/>
    </row>
    <row r="532" spans="7:7" ht="12.75" customHeight="1">
      <c r="G532" s="39"/>
    </row>
    <row r="533" spans="7:7" ht="12.75" customHeight="1">
      <c r="G533" s="39"/>
    </row>
    <row r="534" spans="7:7" ht="12.75" customHeight="1">
      <c r="G534" s="39"/>
    </row>
    <row r="535" spans="7:7" ht="12.75" customHeight="1">
      <c r="G535" s="39"/>
    </row>
    <row r="536" spans="7:7" ht="12.75" customHeight="1">
      <c r="G536" s="39"/>
    </row>
    <row r="537" spans="7:7" ht="12.75" customHeight="1">
      <c r="G537" s="39"/>
    </row>
    <row r="538" spans="7:7" ht="12.75" customHeight="1">
      <c r="G538" s="39"/>
    </row>
    <row r="539" spans="7:7" ht="12.75" customHeight="1">
      <c r="G539" s="39"/>
    </row>
    <row r="540" spans="7:7" ht="12.75" customHeight="1">
      <c r="G540" s="39"/>
    </row>
    <row r="541" spans="7:7" ht="12.75" customHeight="1">
      <c r="G541" s="39"/>
    </row>
    <row r="542" spans="7:7" ht="12.75" customHeight="1">
      <c r="G542" s="39"/>
    </row>
    <row r="543" spans="7:7" ht="12.75" customHeight="1">
      <c r="G543" s="39"/>
    </row>
    <row r="544" spans="7:7" ht="12.75" customHeight="1">
      <c r="G544" s="39"/>
    </row>
    <row r="545" spans="7:7" ht="12.75" customHeight="1">
      <c r="G545" s="39"/>
    </row>
    <row r="546" spans="7:7" ht="12.75" customHeight="1">
      <c r="G546" s="39"/>
    </row>
    <row r="547" spans="7:7" ht="12.75" customHeight="1">
      <c r="G547" s="39"/>
    </row>
    <row r="548" spans="7:7" ht="12.75" customHeight="1">
      <c r="G548" s="39"/>
    </row>
    <row r="549" spans="7:7" ht="12.75" customHeight="1">
      <c r="G549" s="39"/>
    </row>
    <row r="550" spans="7:7" ht="12.75" customHeight="1">
      <c r="G550" s="39"/>
    </row>
    <row r="551" spans="7:7" ht="12.75" customHeight="1">
      <c r="G551" s="39"/>
    </row>
    <row r="552" spans="7:7" ht="12.75" customHeight="1">
      <c r="G552" s="39"/>
    </row>
    <row r="553" spans="7:7" ht="12.75" customHeight="1">
      <c r="G553" s="39"/>
    </row>
    <row r="554" spans="7:7" ht="12.75" customHeight="1">
      <c r="G554" s="39"/>
    </row>
    <row r="555" spans="7:7" ht="12.75" customHeight="1">
      <c r="G555" s="39"/>
    </row>
    <row r="556" spans="7:7" ht="12.75" customHeight="1">
      <c r="G556" s="39"/>
    </row>
    <row r="557" spans="7:7" ht="12.75" customHeight="1">
      <c r="G557" s="39"/>
    </row>
    <row r="558" spans="7:7" ht="12.75" customHeight="1">
      <c r="G558" s="39"/>
    </row>
    <row r="559" spans="7:7" ht="12.75" customHeight="1">
      <c r="G559" s="39"/>
    </row>
    <row r="560" spans="7:7" ht="12.75" customHeight="1">
      <c r="G560" s="39"/>
    </row>
    <row r="561" spans="7:7" ht="12.75" customHeight="1">
      <c r="G561" s="39"/>
    </row>
    <row r="562" spans="7:7" ht="12.75" customHeight="1">
      <c r="G562" s="39"/>
    </row>
    <row r="563" spans="7:7" ht="12.75" customHeight="1">
      <c r="G563" s="39"/>
    </row>
    <row r="564" spans="7:7" ht="12.75" customHeight="1">
      <c r="G564" s="39"/>
    </row>
    <row r="565" spans="7:7" ht="12.75" customHeight="1">
      <c r="G565" s="39"/>
    </row>
    <row r="566" spans="7:7" ht="12.75" customHeight="1">
      <c r="G566" s="39"/>
    </row>
    <row r="567" spans="7:7" ht="12.75" customHeight="1">
      <c r="G567" s="39"/>
    </row>
    <row r="568" spans="7:7" ht="12.75" customHeight="1">
      <c r="G568" s="39"/>
    </row>
    <row r="569" spans="7:7" ht="12.75" customHeight="1">
      <c r="G569" s="39"/>
    </row>
    <row r="570" spans="7:7" ht="12.75" customHeight="1">
      <c r="G570" s="39"/>
    </row>
    <row r="571" spans="7:7" ht="12.75" customHeight="1">
      <c r="G571" s="39"/>
    </row>
    <row r="572" spans="7:7" ht="12.75" customHeight="1">
      <c r="G572" s="39"/>
    </row>
    <row r="573" spans="7:7" ht="12.75" customHeight="1">
      <c r="G573" s="39"/>
    </row>
    <row r="574" spans="7:7" ht="12.75" customHeight="1">
      <c r="G574" s="39"/>
    </row>
    <row r="575" spans="7:7" ht="12.75" customHeight="1">
      <c r="G575" s="39"/>
    </row>
    <row r="576" spans="7:7" ht="12.75" customHeight="1">
      <c r="G576" s="39"/>
    </row>
    <row r="577" spans="7:7" ht="12.75" customHeight="1">
      <c r="G577" s="39"/>
    </row>
    <row r="578" spans="7:7" ht="12.75" customHeight="1">
      <c r="G578" s="39"/>
    </row>
    <row r="579" spans="7:7" ht="12.75" customHeight="1">
      <c r="G579" s="39"/>
    </row>
    <row r="580" spans="7:7" ht="12.75" customHeight="1">
      <c r="G580" s="39"/>
    </row>
    <row r="581" spans="7:7" ht="12.75" customHeight="1">
      <c r="G581" s="39"/>
    </row>
    <row r="582" spans="7:7" ht="12.75" customHeight="1">
      <c r="G582" s="39"/>
    </row>
    <row r="583" spans="7:7" ht="12.75" customHeight="1">
      <c r="G583" s="39"/>
    </row>
    <row r="584" spans="7:7" ht="12.75" customHeight="1">
      <c r="G584" s="39"/>
    </row>
    <row r="585" spans="7:7" ht="12.75" customHeight="1">
      <c r="G585" s="39"/>
    </row>
    <row r="586" spans="7:7" ht="12.75" customHeight="1">
      <c r="G586" s="39"/>
    </row>
    <row r="587" spans="7:7" ht="12.75" customHeight="1">
      <c r="G587" s="39"/>
    </row>
    <row r="588" spans="7:7" ht="12.75" customHeight="1">
      <c r="G588" s="39"/>
    </row>
    <row r="589" spans="7:7" ht="12.75" customHeight="1">
      <c r="G589" s="39"/>
    </row>
    <row r="590" spans="7:7" ht="12.75" customHeight="1">
      <c r="G590" s="39"/>
    </row>
    <row r="591" spans="7:7" ht="12.75" customHeight="1">
      <c r="G591" s="39"/>
    </row>
    <row r="592" spans="7:7" ht="12.75" customHeight="1">
      <c r="G592" s="39"/>
    </row>
    <row r="593" spans="7:7" ht="12.75" customHeight="1">
      <c r="G593" s="39"/>
    </row>
    <row r="594" spans="7:7" ht="12.75" customHeight="1">
      <c r="G594" s="39"/>
    </row>
    <row r="595" spans="7:7" ht="12.75" customHeight="1">
      <c r="G595" s="39"/>
    </row>
    <row r="596" spans="7:7" ht="12.75" customHeight="1">
      <c r="G596" s="39"/>
    </row>
    <row r="597" spans="7:7" ht="12.75" customHeight="1">
      <c r="G597" s="39"/>
    </row>
    <row r="598" spans="7:7" ht="12.75" customHeight="1">
      <c r="G598" s="39"/>
    </row>
    <row r="599" spans="7:7" ht="12.75" customHeight="1">
      <c r="G599" s="39"/>
    </row>
    <row r="600" spans="7:7" ht="12.75" customHeight="1">
      <c r="G600" s="39"/>
    </row>
    <row r="601" spans="7:7" ht="12.75" customHeight="1">
      <c r="G601" s="39"/>
    </row>
    <row r="602" spans="7:7" ht="12.75" customHeight="1">
      <c r="G602" s="39"/>
    </row>
    <row r="603" spans="7:7" ht="12.75" customHeight="1">
      <c r="G603" s="39"/>
    </row>
    <row r="604" spans="7:7" ht="12.75" customHeight="1">
      <c r="G604" s="39"/>
    </row>
    <row r="605" spans="7:7" ht="12.75" customHeight="1">
      <c r="G605" s="39"/>
    </row>
    <row r="606" spans="7:7" ht="12.75" customHeight="1">
      <c r="G606" s="39"/>
    </row>
    <row r="607" spans="7:7" ht="12.75" customHeight="1">
      <c r="G607" s="39"/>
    </row>
    <row r="608" spans="7:7" ht="12.75" customHeight="1">
      <c r="G608" s="39"/>
    </row>
    <row r="609" spans="7:7" ht="12.75" customHeight="1">
      <c r="G609" s="39"/>
    </row>
    <row r="610" spans="7:7" ht="12.75" customHeight="1">
      <c r="G610" s="39"/>
    </row>
    <row r="611" spans="7:7" ht="12.75" customHeight="1">
      <c r="G611" s="39"/>
    </row>
    <row r="612" spans="7:7" ht="12.75" customHeight="1">
      <c r="G612" s="39"/>
    </row>
    <row r="613" spans="7:7" ht="12.75" customHeight="1">
      <c r="G613" s="39"/>
    </row>
    <row r="614" spans="7:7" ht="12.75" customHeight="1">
      <c r="G614" s="39"/>
    </row>
    <row r="615" spans="7:7" ht="12.75" customHeight="1">
      <c r="G615" s="39"/>
    </row>
    <row r="616" spans="7:7" ht="12.75" customHeight="1">
      <c r="G616" s="39"/>
    </row>
    <row r="617" spans="7:7" ht="12.75" customHeight="1">
      <c r="G617" s="39"/>
    </row>
    <row r="618" spans="7:7" ht="12.75" customHeight="1">
      <c r="G618" s="39"/>
    </row>
    <row r="619" spans="7:7" ht="12.75" customHeight="1">
      <c r="G619" s="39"/>
    </row>
    <row r="620" spans="7:7" ht="12.75" customHeight="1">
      <c r="G620" s="39"/>
    </row>
    <row r="621" spans="7:7" ht="12.75" customHeight="1">
      <c r="G621" s="39"/>
    </row>
    <row r="622" spans="7:7" ht="12.75" customHeight="1">
      <c r="G622" s="39"/>
    </row>
    <row r="623" spans="7:7" ht="12.75" customHeight="1">
      <c r="G623" s="39"/>
    </row>
    <row r="624" spans="7:7" ht="12.75" customHeight="1">
      <c r="G624" s="39"/>
    </row>
    <row r="625" spans="7:7" ht="12.75" customHeight="1">
      <c r="G625" s="39"/>
    </row>
    <row r="626" spans="7:7" ht="12.75" customHeight="1">
      <c r="G626" s="39"/>
    </row>
    <row r="627" spans="7:7" ht="12.75" customHeight="1">
      <c r="G627" s="39"/>
    </row>
    <row r="628" spans="7:7" ht="12.75" customHeight="1">
      <c r="G628" s="39"/>
    </row>
    <row r="629" spans="7:7" ht="12.75" customHeight="1">
      <c r="G629" s="39"/>
    </row>
    <row r="630" spans="7:7" ht="12.75" customHeight="1">
      <c r="G630" s="39"/>
    </row>
    <row r="631" spans="7:7" ht="12.75" customHeight="1">
      <c r="G631" s="39"/>
    </row>
    <row r="632" spans="7:7" ht="12.75" customHeight="1">
      <c r="G632" s="39"/>
    </row>
    <row r="633" spans="7:7" ht="12.75" customHeight="1">
      <c r="G633" s="39"/>
    </row>
    <row r="634" spans="7:7" ht="12.75" customHeight="1">
      <c r="G634" s="39"/>
    </row>
    <row r="635" spans="7:7" ht="12.75" customHeight="1">
      <c r="G635" s="39"/>
    </row>
    <row r="636" spans="7:7" ht="12.75" customHeight="1">
      <c r="G636" s="39"/>
    </row>
    <row r="637" spans="7:7" ht="12.75" customHeight="1">
      <c r="G637" s="39"/>
    </row>
    <row r="638" spans="7:7" ht="12.75" customHeight="1">
      <c r="G638" s="39"/>
    </row>
    <row r="639" spans="7:7" ht="12.75" customHeight="1">
      <c r="G639" s="39"/>
    </row>
    <row r="640" spans="7:7" ht="12.75" customHeight="1">
      <c r="G640" s="39"/>
    </row>
    <row r="641" spans="7:7" ht="12.75" customHeight="1">
      <c r="G641" s="39"/>
    </row>
    <row r="642" spans="7:7" ht="12.75" customHeight="1">
      <c r="G642" s="39"/>
    </row>
    <row r="643" spans="7:7" ht="12.75" customHeight="1">
      <c r="G643" s="39"/>
    </row>
    <row r="644" spans="7:7" ht="12.75" customHeight="1">
      <c r="G644" s="39"/>
    </row>
    <row r="645" spans="7:7" ht="12.75" customHeight="1">
      <c r="G645" s="39"/>
    </row>
    <row r="646" spans="7:7" ht="12.75" customHeight="1">
      <c r="G646" s="39"/>
    </row>
    <row r="647" spans="7:7" ht="12.75" customHeight="1">
      <c r="G647" s="39"/>
    </row>
    <row r="648" spans="7:7" ht="12.75" customHeight="1">
      <c r="G648" s="39"/>
    </row>
    <row r="649" spans="7:7" ht="12.75" customHeight="1">
      <c r="G649" s="39"/>
    </row>
    <row r="650" spans="7:7" ht="12.75" customHeight="1">
      <c r="G650" s="39"/>
    </row>
    <row r="651" spans="7:7" ht="12.75" customHeight="1">
      <c r="G651" s="39"/>
    </row>
    <row r="652" spans="7:7" ht="12.75" customHeight="1">
      <c r="G652" s="39"/>
    </row>
    <row r="653" spans="7:7" ht="12.75" customHeight="1">
      <c r="G653" s="39"/>
    </row>
    <row r="654" spans="7:7" ht="12.75" customHeight="1">
      <c r="G654" s="39"/>
    </row>
    <row r="655" spans="7:7" ht="12.75" customHeight="1">
      <c r="G655" s="39"/>
    </row>
    <row r="656" spans="7:7" ht="12.75" customHeight="1">
      <c r="G656" s="39"/>
    </row>
    <row r="657" spans="7:7" ht="12.75" customHeight="1">
      <c r="G657" s="39"/>
    </row>
    <row r="658" spans="7:7" ht="12.75" customHeight="1">
      <c r="G658" s="39"/>
    </row>
    <row r="659" spans="7:7" ht="12.75" customHeight="1">
      <c r="G659" s="39"/>
    </row>
    <row r="660" spans="7:7" ht="12.75" customHeight="1">
      <c r="G660" s="39"/>
    </row>
    <row r="661" spans="7:7" ht="12.75" customHeight="1">
      <c r="G661" s="39"/>
    </row>
    <row r="662" spans="7:7" ht="12.75" customHeight="1">
      <c r="G662" s="39"/>
    </row>
    <row r="663" spans="7:7" ht="12.75" customHeight="1">
      <c r="G663" s="39"/>
    </row>
    <row r="664" spans="7:7" ht="12.75" customHeight="1">
      <c r="G664" s="39"/>
    </row>
    <row r="665" spans="7:7" ht="12.75" customHeight="1">
      <c r="G665" s="39"/>
    </row>
    <row r="666" spans="7:7" ht="12.75" customHeight="1">
      <c r="G666" s="39"/>
    </row>
    <row r="667" spans="7:7" ht="12.75" customHeight="1">
      <c r="G667" s="39"/>
    </row>
    <row r="668" spans="7:7" ht="12.75" customHeight="1">
      <c r="G668" s="39"/>
    </row>
    <row r="669" spans="7:7" ht="12.75" customHeight="1">
      <c r="G669" s="39"/>
    </row>
    <row r="670" spans="7:7" ht="12.75" customHeight="1">
      <c r="G670" s="39"/>
    </row>
    <row r="671" spans="7:7" ht="12.75" customHeight="1">
      <c r="G671" s="39"/>
    </row>
    <row r="672" spans="7:7" ht="12.75" customHeight="1">
      <c r="G672" s="39"/>
    </row>
    <row r="673" spans="7:7" ht="12.75" customHeight="1">
      <c r="G673" s="39"/>
    </row>
    <row r="674" spans="7:7" ht="12.75" customHeight="1">
      <c r="G674" s="39"/>
    </row>
    <row r="675" spans="7:7" ht="12.75" customHeight="1">
      <c r="G675" s="39"/>
    </row>
    <row r="676" spans="7:7" ht="12.75" customHeight="1">
      <c r="G676" s="39"/>
    </row>
    <row r="677" spans="7:7" ht="12.75" customHeight="1">
      <c r="G677" s="39"/>
    </row>
    <row r="678" spans="7:7" ht="12.75" customHeight="1">
      <c r="G678" s="39"/>
    </row>
    <row r="679" spans="7:7" ht="12.75" customHeight="1">
      <c r="G679" s="39"/>
    </row>
    <row r="680" spans="7:7" ht="12.75" customHeight="1">
      <c r="G680" s="39"/>
    </row>
    <row r="681" spans="7:7" ht="12.75" customHeight="1">
      <c r="G681" s="39"/>
    </row>
    <row r="682" spans="7:7" ht="12.75" customHeight="1">
      <c r="G682" s="39"/>
    </row>
    <row r="683" spans="7:7" ht="12.75" customHeight="1">
      <c r="G683" s="39"/>
    </row>
    <row r="684" spans="7:7" ht="12.75" customHeight="1">
      <c r="G684" s="39"/>
    </row>
    <row r="685" spans="7:7" ht="12.75" customHeight="1">
      <c r="G685" s="39"/>
    </row>
    <row r="686" spans="7:7" ht="12.75" customHeight="1">
      <c r="G686" s="39"/>
    </row>
    <row r="687" spans="7:7" ht="12.75" customHeight="1">
      <c r="G687" s="39"/>
    </row>
    <row r="688" spans="7:7" ht="12.75" customHeight="1">
      <c r="G688" s="39"/>
    </row>
    <row r="689" spans="7:7" ht="12.75" customHeight="1">
      <c r="G689" s="39"/>
    </row>
    <row r="690" spans="7:7" ht="12.75" customHeight="1">
      <c r="G690" s="39"/>
    </row>
    <row r="691" spans="7:7" ht="12.75" customHeight="1">
      <c r="G691" s="39"/>
    </row>
    <row r="692" spans="7:7" ht="12.75" customHeight="1">
      <c r="G692" s="39"/>
    </row>
    <row r="693" spans="7:7" ht="12.75" customHeight="1">
      <c r="G693" s="39"/>
    </row>
    <row r="694" spans="7:7" ht="12.75" customHeight="1">
      <c r="G694" s="39"/>
    </row>
    <row r="695" spans="7:7" ht="12.75" customHeight="1">
      <c r="G695" s="39"/>
    </row>
    <row r="696" spans="7:7" ht="12.75" customHeight="1">
      <c r="G696" s="39"/>
    </row>
    <row r="697" spans="7:7" ht="12.75" customHeight="1">
      <c r="G697" s="39"/>
    </row>
    <row r="698" spans="7:7" ht="12.75" customHeight="1">
      <c r="G698" s="39"/>
    </row>
    <row r="699" spans="7:7" ht="12.75" customHeight="1">
      <c r="G699" s="39"/>
    </row>
    <row r="700" spans="7:7" ht="12.75" customHeight="1">
      <c r="G700" s="39"/>
    </row>
    <row r="701" spans="7:7" ht="12.75" customHeight="1">
      <c r="G701" s="39"/>
    </row>
    <row r="702" spans="7:7" ht="12.75" customHeight="1">
      <c r="G702" s="39"/>
    </row>
    <row r="703" spans="7:7" ht="12.75" customHeight="1">
      <c r="G703" s="39"/>
    </row>
    <row r="704" spans="7:7" ht="12.75" customHeight="1">
      <c r="G704" s="39"/>
    </row>
    <row r="705" spans="7:7" ht="12.75" customHeight="1">
      <c r="G705" s="39"/>
    </row>
    <row r="706" spans="7:7" ht="12.75" customHeight="1">
      <c r="G706" s="39"/>
    </row>
    <row r="707" spans="7:7" ht="12.75" customHeight="1">
      <c r="G707" s="39"/>
    </row>
    <row r="708" spans="7:7" ht="12.75" customHeight="1">
      <c r="G708" s="39"/>
    </row>
    <row r="709" spans="7:7" ht="12.75" customHeight="1">
      <c r="G709" s="39"/>
    </row>
    <row r="710" spans="7:7" ht="12.75" customHeight="1">
      <c r="G710" s="39"/>
    </row>
    <row r="711" spans="7:7" ht="12.75" customHeight="1">
      <c r="G711" s="39"/>
    </row>
    <row r="712" spans="7:7" ht="12.75" customHeight="1">
      <c r="G712" s="39"/>
    </row>
    <row r="713" spans="7:7" ht="12.75" customHeight="1">
      <c r="G713" s="39"/>
    </row>
    <row r="714" spans="7:7" ht="12.75" customHeight="1">
      <c r="G714" s="39"/>
    </row>
    <row r="715" spans="7:7" ht="12.75" customHeight="1">
      <c r="G715" s="39"/>
    </row>
    <row r="716" spans="7:7" ht="12.75" customHeight="1">
      <c r="G716" s="39"/>
    </row>
    <row r="717" spans="7:7" ht="12.75" customHeight="1">
      <c r="G717" s="39"/>
    </row>
    <row r="718" spans="7:7" ht="12.75" customHeight="1">
      <c r="G718" s="39"/>
    </row>
    <row r="719" spans="7:7" ht="12.75" customHeight="1">
      <c r="G719" s="39"/>
    </row>
    <row r="720" spans="7:7" ht="12.75" customHeight="1">
      <c r="G720" s="39"/>
    </row>
    <row r="721" spans="7:7" ht="12.75" customHeight="1">
      <c r="G721" s="39"/>
    </row>
    <row r="722" spans="7:7" ht="12.75" customHeight="1">
      <c r="G722" s="39"/>
    </row>
    <row r="723" spans="7:7" ht="12.75" customHeight="1">
      <c r="G723" s="39"/>
    </row>
    <row r="724" spans="7:7" ht="12.75" customHeight="1">
      <c r="G724" s="39"/>
    </row>
    <row r="725" spans="7:7" ht="12.75" customHeight="1">
      <c r="G725" s="39"/>
    </row>
    <row r="726" spans="7:7" ht="12.75" customHeight="1">
      <c r="G726" s="39"/>
    </row>
    <row r="727" spans="7:7" ht="12.75" customHeight="1">
      <c r="G727" s="39"/>
    </row>
    <row r="728" spans="7:7" ht="12.75" customHeight="1">
      <c r="G728" s="39"/>
    </row>
    <row r="729" spans="7:7" ht="12.75" customHeight="1">
      <c r="G729" s="39"/>
    </row>
    <row r="730" spans="7:7" ht="12.75" customHeight="1">
      <c r="G730" s="39"/>
    </row>
    <row r="731" spans="7:7" ht="12.75" customHeight="1">
      <c r="G731" s="39"/>
    </row>
    <row r="732" spans="7:7" ht="12.75" customHeight="1">
      <c r="G732" s="39"/>
    </row>
    <row r="733" spans="7:7" ht="12.75" customHeight="1">
      <c r="G733" s="39"/>
    </row>
    <row r="734" spans="7:7" ht="12.75" customHeight="1">
      <c r="G734" s="39"/>
    </row>
    <row r="735" spans="7:7" ht="12.75" customHeight="1">
      <c r="G735" s="39"/>
    </row>
    <row r="736" spans="7:7" ht="12.75" customHeight="1">
      <c r="G736" s="39"/>
    </row>
    <row r="737" spans="7:7" ht="12.75" customHeight="1">
      <c r="G737" s="39"/>
    </row>
    <row r="738" spans="7:7" ht="12.75" customHeight="1">
      <c r="G738" s="39"/>
    </row>
    <row r="739" spans="7:7" ht="12.75" customHeight="1">
      <c r="G739" s="39"/>
    </row>
    <row r="740" spans="7:7" ht="12.75" customHeight="1">
      <c r="G740" s="39"/>
    </row>
    <row r="741" spans="7:7" ht="12.75" customHeight="1">
      <c r="G741" s="39"/>
    </row>
    <row r="742" spans="7:7" ht="12.75" customHeight="1">
      <c r="G742" s="39"/>
    </row>
    <row r="743" spans="7:7" ht="12.75" customHeight="1">
      <c r="G743" s="39"/>
    </row>
    <row r="744" spans="7:7" ht="12.75" customHeight="1">
      <c r="G744" s="39"/>
    </row>
    <row r="745" spans="7:7" ht="12.75" customHeight="1">
      <c r="G745" s="39"/>
    </row>
    <row r="746" spans="7:7" ht="12.75" customHeight="1">
      <c r="G746" s="39"/>
    </row>
    <row r="747" spans="7:7" ht="12.75" customHeight="1">
      <c r="G747" s="39"/>
    </row>
    <row r="748" spans="7:7" ht="12.75" customHeight="1">
      <c r="G748" s="39"/>
    </row>
    <row r="749" spans="7:7" ht="12.75" customHeight="1">
      <c r="G749" s="39"/>
    </row>
    <row r="750" spans="7:7" ht="12.75" customHeight="1">
      <c r="G750" s="39"/>
    </row>
    <row r="751" spans="7:7" ht="12.75" customHeight="1">
      <c r="G751" s="39"/>
    </row>
    <row r="752" spans="7:7" ht="12.75" customHeight="1">
      <c r="G752" s="39"/>
    </row>
    <row r="753" spans="7:7" ht="12.75" customHeight="1">
      <c r="G753" s="39"/>
    </row>
    <row r="754" spans="7:7" ht="12.75" customHeight="1">
      <c r="G754" s="39"/>
    </row>
    <row r="755" spans="7:7" ht="12.75" customHeight="1">
      <c r="G755" s="39"/>
    </row>
    <row r="756" spans="7:7" ht="12.75" customHeight="1">
      <c r="G756" s="39"/>
    </row>
    <row r="757" spans="7:7" ht="12.75" customHeight="1">
      <c r="G757" s="39"/>
    </row>
    <row r="758" spans="7:7" ht="12.75" customHeight="1">
      <c r="G758" s="39"/>
    </row>
    <row r="759" spans="7:7" ht="12.75" customHeight="1">
      <c r="G759" s="39"/>
    </row>
    <row r="760" spans="7:7" ht="12.75" customHeight="1">
      <c r="G760" s="39"/>
    </row>
    <row r="761" spans="7:7" ht="12.75" customHeight="1">
      <c r="G761" s="39"/>
    </row>
    <row r="762" spans="7:7" ht="12.75" customHeight="1">
      <c r="G762" s="39"/>
    </row>
    <row r="763" spans="7:7" ht="12.75" customHeight="1">
      <c r="G763" s="39"/>
    </row>
    <row r="764" spans="7:7" ht="12.75" customHeight="1">
      <c r="G764" s="39"/>
    </row>
    <row r="765" spans="7:7" ht="12.75" customHeight="1">
      <c r="G765" s="39"/>
    </row>
    <row r="766" spans="7:7" ht="12.75" customHeight="1">
      <c r="G766" s="39"/>
    </row>
    <row r="767" spans="7:7" ht="12.75" customHeight="1">
      <c r="G767" s="39"/>
    </row>
    <row r="768" spans="7:7" ht="12.75" customHeight="1">
      <c r="G768" s="39"/>
    </row>
    <row r="769" spans="7:7" ht="12.75" customHeight="1">
      <c r="G769" s="39"/>
    </row>
    <row r="770" spans="7:7" ht="12.75" customHeight="1">
      <c r="G770" s="39"/>
    </row>
    <row r="771" spans="7:7" ht="12.75" customHeight="1">
      <c r="G771" s="39"/>
    </row>
    <row r="772" spans="7:7" ht="12.75" customHeight="1">
      <c r="G772" s="39"/>
    </row>
    <row r="773" spans="7:7" ht="12.75" customHeight="1">
      <c r="G773" s="39"/>
    </row>
    <row r="774" spans="7:7" ht="12.75" customHeight="1">
      <c r="G774" s="39"/>
    </row>
    <row r="775" spans="7:7" ht="12.75" customHeight="1">
      <c r="G775" s="39"/>
    </row>
    <row r="776" spans="7:7" ht="12.75" customHeight="1">
      <c r="G776" s="39"/>
    </row>
    <row r="777" spans="7:7" ht="12.75" customHeight="1">
      <c r="G777" s="39"/>
    </row>
    <row r="778" spans="7:7" ht="12.75" customHeight="1">
      <c r="G778" s="39"/>
    </row>
    <row r="779" spans="7:7" ht="12.75" customHeight="1">
      <c r="G779" s="39"/>
    </row>
    <row r="780" spans="7:7" ht="12.75" customHeight="1">
      <c r="G780" s="39"/>
    </row>
    <row r="781" spans="7:7" ht="12.75" customHeight="1">
      <c r="G781" s="39"/>
    </row>
    <row r="782" spans="7:7" ht="12.75" customHeight="1">
      <c r="G782" s="39"/>
    </row>
    <row r="783" spans="7:7" ht="12.75" customHeight="1">
      <c r="G783" s="39"/>
    </row>
    <row r="784" spans="7:7" ht="12.75" customHeight="1">
      <c r="G784" s="39"/>
    </row>
    <row r="785" spans="7:7" ht="12.75" customHeight="1">
      <c r="G785" s="39"/>
    </row>
    <row r="786" spans="7:7" ht="12.75" customHeight="1">
      <c r="G786" s="39"/>
    </row>
    <row r="787" spans="7:7" ht="12.75" customHeight="1">
      <c r="G787" s="39"/>
    </row>
    <row r="788" spans="7:7" ht="12.75" customHeight="1">
      <c r="G788" s="39"/>
    </row>
    <row r="789" spans="7:7" ht="12.75" customHeight="1">
      <c r="G789" s="39"/>
    </row>
    <row r="790" spans="7:7" ht="12.75" customHeight="1">
      <c r="G790" s="39"/>
    </row>
    <row r="791" spans="7:7" ht="12.75" customHeight="1">
      <c r="G791" s="39"/>
    </row>
    <row r="792" spans="7:7" ht="12.75" customHeight="1">
      <c r="G792" s="39"/>
    </row>
    <row r="793" spans="7:7" ht="12.75" customHeight="1">
      <c r="G793" s="39"/>
    </row>
    <row r="794" spans="7:7" ht="12.75" customHeight="1">
      <c r="G794" s="39"/>
    </row>
    <row r="795" spans="7:7" ht="12.75" customHeight="1">
      <c r="G795" s="39"/>
    </row>
    <row r="796" spans="7:7" ht="12.75" customHeight="1">
      <c r="G796" s="39"/>
    </row>
    <row r="797" spans="7:7" ht="12.75" customHeight="1">
      <c r="G797" s="39"/>
    </row>
    <row r="798" spans="7:7" ht="12.75" customHeight="1">
      <c r="G798" s="39"/>
    </row>
    <row r="799" spans="7:7" ht="12.75" customHeight="1">
      <c r="G799" s="39"/>
    </row>
    <row r="800" spans="7:7" ht="12.75" customHeight="1">
      <c r="G800" s="39"/>
    </row>
    <row r="801" spans="7:7" ht="12.75" customHeight="1">
      <c r="G801" s="39"/>
    </row>
    <row r="802" spans="7:7" ht="12.75" customHeight="1">
      <c r="G802" s="39"/>
    </row>
    <row r="803" spans="7:7" ht="12.75" customHeight="1">
      <c r="G803" s="39"/>
    </row>
    <row r="804" spans="7:7" ht="12.75" customHeight="1">
      <c r="G804" s="39"/>
    </row>
    <row r="805" spans="7:7" ht="12.75" customHeight="1">
      <c r="G805" s="39"/>
    </row>
    <row r="806" spans="7:7" ht="12.75" customHeight="1">
      <c r="G806" s="39"/>
    </row>
    <row r="807" spans="7:7" ht="12.75" customHeight="1">
      <c r="G807" s="39"/>
    </row>
    <row r="808" spans="7:7" ht="12.75" customHeight="1">
      <c r="G808" s="39"/>
    </row>
    <row r="809" spans="7:7" ht="12.75" customHeight="1">
      <c r="G809" s="39"/>
    </row>
    <row r="810" spans="7:7" ht="12.75" customHeight="1">
      <c r="G810" s="39"/>
    </row>
    <row r="811" spans="7:7" ht="12.75" customHeight="1">
      <c r="G811" s="39"/>
    </row>
    <row r="812" spans="7:7" ht="12.75" customHeight="1">
      <c r="G812" s="39"/>
    </row>
    <row r="813" spans="7:7" ht="12.75" customHeight="1">
      <c r="G813" s="39"/>
    </row>
    <row r="814" spans="7:7" ht="12.75" customHeight="1">
      <c r="G814" s="39"/>
    </row>
    <row r="815" spans="7:7" ht="12.75" customHeight="1">
      <c r="G815" s="39"/>
    </row>
    <row r="816" spans="7:7" ht="12.75" customHeight="1">
      <c r="G816" s="39"/>
    </row>
    <row r="817" spans="7:7" ht="12.75" customHeight="1">
      <c r="G817" s="39"/>
    </row>
    <row r="818" spans="7:7" ht="12.75" customHeight="1">
      <c r="G818" s="39"/>
    </row>
    <row r="819" spans="7:7" ht="12.75" customHeight="1">
      <c r="G819" s="39"/>
    </row>
    <row r="820" spans="7:7" ht="12.75" customHeight="1">
      <c r="G820" s="39"/>
    </row>
    <row r="821" spans="7:7" ht="12.75" customHeight="1">
      <c r="G821" s="39"/>
    </row>
    <row r="822" spans="7:7" ht="12.75" customHeight="1">
      <c r="G822" s="39"/>
    </row>
    <row r="823" spans="7:7" ht="12.75" customHeight="1">
      <c r="G823" s="39"/>
    </row>
    <row r="824" spans="7:7" ht="12.75" customHeight="1">
      <c r="G824" s="39"/>
    </row>
    <row r="825" spans="7:7" ht="12.75" customHeight="1">
      <c r="G825" s="39"/>
    </row>
    <row r="826" spans="7:7" ht="12.75" customHeight="1">
      <c r="G826" s="39"/>
    </row>
    <row r="827" spans="7:7" ht="12.75" customHeight="1">
      <c r="G827" s="39"/>
    </row>
    <row r="828" spans="7:7" ht="12.75" customHeight="1">
      <c r="G828" s="39"/>
    </row>
    <row r="829" spans="7:7" ht="12.75" customHeight="1">
      <c r="G829" s="39"/>
    </row>
    <row r="830" spans="7:7" ht="12.75" customHeight="1">
      <c r="G830" s="39"/>
    </row>
    <row r="831" spans="7:7" ht="12.75" customHeight="1">
      <c r="G831" s="39"/>
    </row>
    <row r="832" spans="7:7" ht="12.75" customHeight="1">
      <c r="G832" s="39"/>
    </row>
    <row r="833" spans="7:7" ht="12.75" customHeight="1">
      <c r="G833" s="39"/>
    </row>
    <row r="834" spans="7:7" ht="12.75" customHeight="1">
      <c r="G834" s="39"/>
    </row>
    <row r="835" spans="7:7" ht="12.75" customHeight="1">
      <c r="G835" s="39"/>
    </row>
    <row r="836" spans="7:7" ht="12.75" customHeight="1">
      <c r="G836" s="39"/>
    </row>
    <row r="837" spans="7:7" ht="12.75" customHeight="1">
      <c r="G837" s="39"/>
    </row>
    <row r="838" spans="7:7" ht="12.75" customHeight="1">
      <c r="G838" s="39"/>
    </row>
    <row r="839" spans="7:7" ht="12.75" customHeight="1">
      <c r="G839" s="39"/>
    </row>
    <row r="840" spans="7:7" ht="12.75" customHeight="1">
      <c r="G840" s="39"/>
    </row>
    <row r="841" spans="7:7" ht="12.75" customHeight="1">
      <c r="G841" s="39"/>
    </row>
    <row r="842" spans="7:7" ht="12.75" customHeight="1">
      <c r="G842" s="39"/>
    </row>
    <row r="843" spans="7:7" ht="12.75" customHeight="1">
      <c r="G843" s="39"/>
    </row>
    <row r="844" spans="7:7" ht="12.75" customHeight="1">
      <c r="G844" s="39"/>
    </row>
    <row r="845" spans="7:7" ht="12.75" customHeight="1">
      <c r="G845" s="39"/>
    </row>
    <row r="846" spans="7:7" ht="12.75" customHeight="1">
      <c r="G846" s="39"/>
    </row>
    <row r="847" spans="7:7" ht="12.75" customHeight="1">
      <c r="G847" s="39"/>
    </row>
    <row r="848" spans="7:7" ht="12.75" customHeight="1">
      <c r="G848" s="39"/>
    </row>
    <row r="849" spans="7:7" ht="12.75" customHeight="1">
      <c r="G849" s="39"/>
    </row>
    <row r="850" spans="7:7" ht="12.75" customHeight="1">
      <c r="G850" s="39"/>
    </row>
    <row r="851" spans="7:7" ht="12.75" customHeight="1">
      <c r="G851" s="39"/>
    </row>
    <row r="852" spans="7:7" ht="12.75" customHeight="1">
      <c r="G852" s="39"/>
    </row>
    <row r="853" spans="7:7" ht="12.75" customHeight="1">
      <c r="G853" s="39"/>
    </row>
    <row r="854" spans="7:7" ht="12.75" customHeight="1">
      <c r="G854" s="39"/>
    </row>
    <row r="855" spans="7:7" ht="12.75" customHeight="1">
      <c r="G855" s="39"/>
    </row>
    <row r="856" spans="7:7" ht="12.75" customHeight="1">
      <c r="G856" s="39"/>
    </row>
    <row r="857" spans="7:7" ht="12.75" customHeight="1">
      <c r="G857" s="39"/>
    </row>
    <row r="858" spans="7:7" ht="12.75" customHeight="1">
      <c r="G858" s="39"/>
    </row>
    <row r="859" spans="7:7" ht="12.75" customHeight="1">
      <c r="G859" s="39"/>
    </row>
    <row r="860" spans="7:7" ht="12.75" customHeight="1">
      <c r="G860" s="39"/>
    </row>
    <row r="861" spans="7:7" ht="12.75" customHeight="1">
      <c r="G861" s="39"/>
    </row>
    <row r="862" spans="7:7" ht="12.75" customHeight="1">
      <c r="G862" s="39"/>
    </row>
    <row r="863" spans="7:7" ht="12.75" customHeight="1">
      <c r="G863" s="39"/>
    </row>
    <row r="864" spans="7:7" ht="12.75" customHeight="1">
      <c r="G864" s="39"/>
    </row>
    <row r="865" spans="7:7" ht="12.75" customHeight="1">
      <c r="G865" s="39"/>
    </row>
    <row r="866" spans="7:7" ht="12.75" customHeight="1">
      <c r="G866" s="39"/>
    </row>
    <row r="867" spans="7:7" ht="12.75" customHeight="1">
      <c r="G867" s="39"/>
    </row>
    <row r="868" spans="7:7" ht="12.75" customHeight="1">
      <c r="G868" s="39"/>
    </row>
    <row r="869" spans="7:7" ht="12.75" customHeight="1">
      <c r="G869" s="39"/>
    </row>
    <row r="870" spans="7:7" ht="12.75" customHeight="1">
      <c r="G870" s="39"/>
    </row>
    <row r="871" spans="7:7" ht="12.75" customHeight="1">
      <c r="G871" s="39"/>
    </row>
    <row r="872" spans="7:7" ht="12.75" customHeight="1">
      <c r="G872" s="39"/>
    </row>
    <row r="873" spans="7:7" ht="12.75" customHeight="1">
      <c r="G873" s="39"/>
    </row>
    <row r="874" spans="7:7" ht="12.75" customHeight="1">
      <c r="G874" s="39"/>
    </row>
    <row r="875" spans="7:7" ht="12.75" customHeight="1">
      <c r="G875" s="39"/>
    </row>
    <row r="876" spans="7:7" ht="12.75" customHeight="1">
      <c r="G876" s="39"/>
    </row>
    <row r="877" spans="7:7" ht="12.75" customHeight="1">
      <c r="G877" s="39"/>
    </row>
    <row r="878" spans="7:7" ht="12.75" customHeight="1">
      <c r="G878" s="39"/>
    </row>
    <row r="879" spans="7:7" ht="12.75" customHeight="1">
      <c r="G879" s="39"/>
    </row>
    <row r="880" spans="7:7" ht="12.75" customHeight="1">
      <c r="G880" s="39"/>
    </row>
    <row r="881" spans="7:7" ht="12.75" customHeight="1">
      <c r="G881" s="39"/>
    </row>
    <row r="882" spans="7:7" ht="12.75" customHeight="1">
      <c r="G882" s="39"/>
    </row>
    <row r="883" spans="7:7" ht="12.75" customHeight="1">
      <c r="G883" s="39"/>
    </row>
    <row r="884" spans="7:7" ht="12.75" customHeight="1">
      <c r="G884" s="39"/>
    </row>
    <row r="885" spans="7:7" ht="12.75" customHeight="1">
      <c r="G885" s="39"/>
    </row>
    <row r="886" spans="7:7" ht="12.75" customHeight="1">
      <c r="G886" s="39"/>
    </row>
    <row r="887" spans="7:7" ht="12.75" customHeight="1">
      <c r="G887" s="39"/>
    </row>
    <row r="888" spans="7:7" ht="12.75" customHeight="1">
      <c r="G888" s="39"/>
    </row>
    <row r="889" spans="7:7" ht="12.75" customHeight="1">
      <c r="G889" s="39"/>
    </row>
    <row r="890" spans="7:7" ht="12.75" customHeight="1">
      <c r="G890" s="39"/>
    </row>
    <row r="891" spans="7:7" ht="12.75" customHeight="1">
      <c r="G891" s="39"/>
    </row>
    <row r="892" spans="7:7" ht="12.75" customHeight="1">
      <c r="G892" s="39"/>
    </row>
    <row r="893" spans="7:7" ht="12.75" customHeight="1">
      <c r="G893" s="39"/>
    </row>
    <row r="894" spans="7:7" ht="12.75" customHeight="1">
      <c r="G894" s="39"/>
    </row>
    <row r="895" spans="7:7" ht="12.75" customHeight="1">
      <c r="G895" s="39"/>
    </row>
    <row r="896" spans="7:7" ht="12.75" customHeight="1">
      <c r="G896" s="39"/>
    </row>
    <row r="897" spans="7:7" ht="12.75" customHeight="1">
      <c r="G897" s="39"/>
    </row>
    <row r="898" spans="7:7" ht="12.75" customHeight="1">
      <c r="G898" s="39"/>
    </row>
    <row r="899" spans="7:7" ht="12.75" customHeight="1">
      <c r="G899" s="39"/>
    </row>
    <row r="900" spans="7:7" ht="12.75" customHeight="1">
      <c r="G900" s="39"/>
    </row>
    <row r="901" spans="7:7" ht="12.75" customHeight="1">
      <c r="G901" s="39"/>
    </row>
    <row r="902" spans="7:7" ht="12.75" customHeight="1">
      <c r="G902" s="39"/>
    </row>
    <row r="903" spans="7:7" ht="12.75" customHeight="1">
      <c r="G903" s="39"/>
    </row>
    <row r="904" spans="7:7" ht="12.75" customHeight="1">
      <c r="G904" s="39"/>
    </row>
    <row r="905" spans="7:7" ht="12.75" customHeight="1">
      <c r="G905" s="39"/>
    </row>
    <row r="906" spans="7:7" ht="12.75" customHeight="1">
      <c r="G906" s="39"/>
    </row>
    <row r="907" spans="7:7" ht="12.75" customHeight="1">
      <c r="G907" s="39"/>
    </row>
    <row r="908" spans="7:7" ht="12.75" customHeight="1">
      <c r="G908" s="39"/>
    </row>
    <row r="909" spans="7:7" ht="12.75" customHeight="1">
      <c r="G909" s="39"/>
    </row>
    <row r="910" spans="7:7" ht="12.75" customHeight="1">
      <c r="G910" s="39"/>
    </row>
    <row r="911" spans="7:7" ht="12.75" customHeight="1">
      <c r="G911" s="39"/>
    </row>
    <row r="912" spans="7:7" ht="12.75" customHeight="1">
      <c r="G912" s="39"/>
    </row>
    <row r="913" spans="7:7" ht="12.75" customHeight="1">
      <c r="G913" s="39"/>
    </row>
    <row r="914" spans="7:7" ht="12.75" customHeight="1">
      <c r="G914" s="39"/>
    </row>
    <row r="915" spans="7:7" ht="12.75" customHeight="1">
      <c r="G915" s="39"/>
    </row>
    <row r="916" spans="7:7" ht="12.75" customHeight="1">
      <c r="G916" s="39"/>
    </row>
    <row r="917" spans="7:7" ht="12.75" customHeight="1">
      <c r="G917" s="39"/>
    </row>
    <row r="918" spans="7:7" ht="12.75" customHeight="1">
      <c r="G918" s="39"/>
    </row>
    <row r="919" spans="7:7" ht="12.75" customHeight="1">
      <c r="G919" s="39"/>
    </row>
    <row r="920" spans="7:7" ht="12.75" customHeight="1">
      <c r="G920" s="39"/>
    </row>
    <row r="921" spans="7:7" ht="12.75" customHeight="1">
      <c r="G921" s="39"/>
    </row>
    <row r="922" spans="7:7" ht="12.75" customHeight="1">
      <c r="G922" s="39"/>
    </row>
    <row r="923" spans="7:7" ht="12.75" customHeight="1">
      <c r="G923" s="39"/>
    </row>
    <row r="924" spans="7:7" ht="12.75" customHeight="1">
      <c r="G924" s="39"/>
    </row>
    <row r="925" spans="7:7" ht="12.75" customHeight="1">
      <c r="G925" s="39"/>
    </row>
    <row r="926" spans="7:7" ht="12.75" customHeight="1">
      <c r="G926" s="39"/>
    </row>
    <row r="927" spans="7:7" ht="12.75" customHeight="1">
      <c r="G927" s="39"/>
    </row>
    <row r="928" spans="7:7" ht="12.75" customHeight="1">
      <c r="G928" s="39"/>
    </row>
    <row r="929" spans="7:7" ht="12.75" customHeight="1">
      <c r="G929" s="39"/>
    </row>
    <row r="930" spans="7:7" ht="12.75" customHeight="1">
      <c r="G930" s="39"/>
    </row>
    <row r="931" spans="7:7" ht="12.75" customHeight="1">
      <c r="G931" s="39"/>
    </row>
    <row r="932" spans="7:7" ht="12.75" customHeight="1">
      <c r="G932" s="39"/>
    </row>
    <row r="933" spans="7:7" ht="12.75" customHeight="1">
      <c r="G933" s="39"/>
    </row>
    <row r="934" spans="7:7" ht="12.75" customHeight="1">
      <c r="G934" s="39"/>
    </row>
    <row r="935" spans="7:7" ht="12.75" customHeight="1">
      <c r="G935" s="39"/>
    </row>
    <row r="936" spans="7:7" ht="12.75" customHeight="1">
      <c r="G936" s="39"/>
    </row>
  </sheetData>
  <mergeCells count="5">
    <mergeCell ref="A1:E1"/>
    <mergeCell ref="A2:C2"/>
    <mergeCell ref="D2:G2"/>
    <mergeCell ref="H2:K2"/>
    <mergeCell ref="L2:O2"/>
  </mergeCells>
  <phoneticPr fontId="3"/>
  <dataValidations count="4">
    <dataValidation type="list" allowBlank="1" showInputMessage="1" showErrorMessage="1" sqref="O4:O23" xr:uid="{720EBB3D-CAC3-4AEE-81D5-53054BA0733E}">
      <formula1>"Owner,Trainer,Familly"</formula1>
    </dataValidation>
    <dataValidation type="list" allowBlank="1" showInputMessage="1" showErrorMessage="1" sqref="G4:G23" xr:uid="{F62C134E-B368-4761-B8E1-897623D70D1B}">
      <formula1>"Stallion,Mare,Gelding"</formula1>
    </dataValidation>
    <dataValidation type="list" allowBlank="1" showInputMessage="1" showErrorMessage="1" sqref="B4:B23" xr:uid="{13C3BF09-2FBC-4963-B416-31DF631FDB85}">
      <formula1>"ワーキングウエスタンレイル,トレイル,ランチライディング,レイニング,ホルター,ウエスタンホースマンシップ,ランチトレイル"</formula1>
    </dataValidation>
    <dataValidation type="list" allowBlank="1" showInputMessage="1" showErrorMessage="1" sqref="C4:C23" xr:uid="{1190BC5B-8CA7-49CB-A9E3-AD056C61A667}">
      <formula1>"オープン,ジュニアホースオープン,シニアホースオープン, アマチュア,ユース,エイジドスタリオン,エイジドメア,エイジドゲルディング"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05B9-B246-4B3A-B3AC-32828340D52C}">
  <dimension ref="A1:K936"/>
  <sheetViews>
    <sheetView workbookViewId="0">
      <pane ySplit="3" topLeftCell="A4" activePane="bottomLeft" state="frozen"/>
      <selection activeCell="Q4" sqref="Q4"/>
      <selection pane="bottomLeft" activeCell="B4" sqref="B4"/>
    </sheetView>
  </sheetViews>
  <sheetFormatPr defaultColWidth="14.44140625" defaultRowHeight="15" customHeight="1"/>
  <cols>
    <col min="1" max="1" width="6.88671875" customWidth="1"/>
    <col min="2" max="2" width="18.21875" customWidth="1"/>
    <col min="3" max="3" width="16.33203125" customWidth="1"/>
    <col min="4" max="4" width="24.5546875" customWidth="1"/>
    <col min="5" max="5" width="22.77734375" customWidth="1"/>
    <col min="6" max="6" width="11.21875" customWidth="1"/>
    <col min="7" max="7" width="20" customWidth="1"/>
    <col min="8" max="8" width="21.77734375" customWidth="1"/>
    <col min="9" max="9" width="20" customWidth="1"/>
    <col min="10" max="10" width="21.77734375" customWidth="1"/>
    <col min="11" max="11" width="10" customWidth="1"/>
  </cols>
  <sheetData>
    <row r="1" spans="1:11" ht="22.05" customHeight="1">
      <c r="A1" s="231" t="s">
        <v>17</v>
      </c>
      <c r="B1" s="232"/>
      <c r="C1" s="232"/>
      <c r="D1" s="232"/>
      <c r="E1" s="40"/>
      <c r="F1" s="41"/>
      <c r="G1" s="40"/>
      <c r="H1" s="40"/>
      <c r="I1" s="40"/>
      <c r="J1" s="40"/>
      <c r="K1" s="40"/>
    </row>
    <row r="2" spans="1:11" ht="30" customHeight="1">
      <c r="A2" s="233" t="s">
        <v>18</v>
      </c>
      <c r="B2" s="233"/>
      <c r="C2" s="233"/>
      <c r="D2" s="234" t="s">
        <v>1</v>
      </c>
      <c r="E2" s="235"/>
      <c r="F2" s="235"/>
      <c r="G2" s="236" t="s">
        <v>2</v>
      </c>
      <c r="H2" s="237"/>
      <c r="I2" s="238" t="s">
        <v>3</v>
      </c>
      <c r="J2" s="239"/>
      <c r="K2" s="183" t="s">
        <v>121</v>
      </c>
    </row>
    <row r="3" spans="1:11" s="14" customFormat="1" ht="34.049999999999997" customHeight="1">
      <c r="A3" s="1"/>
      <c r="B3" s="1" t="s">
        <v>4</v>
      </c>
      <c r="C3" s="2" t="s">
        <v>5</v>
      </c>
      <c r="D3" s="3" t="s">
        <v>19</v>
      </c>
      <c r="E3" s="4" t="s">
        <v>20</v>
      </c>
      <c r="F3" s="6" t="s">
        <v>8</v>
      </c>
      <c r="G3" s="7" t="s">
        <v>9</v>
      </c>
      <c r="H3" s="9" t="s">
        <v>21</v>
      </c>
      <c r="I3" s="10" t="s">
        <v>22</v>
      </c>
      <c r="J3" s="12" t="s">
        <v>23</v>
      </c>
      <c r="K3" s="13" t="s">
        <v>16</v>
      </c>
    </row>
    <row r="4" spans="1:11" ht="19.95" customHeight="1">
      <c r="A4" s="15">
        <v>1</v>
      </c>
      <c r="B4" s="16"/>
      <c r="C4" s="17"/>
      <c r="D4" s="18"/>
      <c r="E4" s="19"/>
      <c r="F4" s="21"/>
      <c r="G4" s="22"/>
      <c r="H4" s="24"/>
      <c r="I4" s="25"/>
      <c r="J4" s="42"/>
      <c r="K4" s="27"/>
    </row>
    <row r="5" spans="1:11" ht="19.95" customHeight="1">
      <c r="A5" s="28">
        <v>2</v>
      </c>
      <c r="B5" s="16"/>
      <c r="C5" s="17"/>
      <c r="D5" s="29"/>
      <c r="E5" s="30"/>
      <c r="F5" s="21"/>
      <c r="G5" s="32"/>
      <c r="H5" s="34"/>
      <c r="I5" s="35"/>
      <c r="J5" s="43"/>
      <c r="K5" s="37"/>
    </row>
    <row r="6" spans="1:11" ht="19.95" customHeight="1">
      <c r="A6" s="15">
        <v>3</v>
      </c>
      <c r="B6" s="16"/>
      <c r="C6" s="17"/>
      <c r="D6" s="18"/>
      <c r="E6" s="19"/>
      <c r="F6" s="21"/>
      <c r="G6" s="22"/>
      <c r="H6" s="24"/>
      <c r="I6" s="25"/>
      <c r="J6" s="42"/>
      <c r="K6" s="27"/>
    </row>
    <row r="7" spans="1:11" ht="19.95" customHeight="1">
      <c r="A7" s="28">
        <v>4</v>
      </c>
      <c r="B7" s="16"/>
      <c r="C7" s="17"/>
      <c r="D7" s="29"/>
      <c r="E7" s="30"/>
      <c r="F7" s="21"/>
      <c r="G7" s="32"/>
      <c r="H7" s="34"/>
      <c r="I7" s="35"/>
      <c r="J7" s="43"/>
      <c r="K7" s="37"/>
    </row>
    <row r="8" spans="1:11" ht="19.95" customHeight="1">
      <c r="A8" s="15">
        <v>5</v>
      </c>
      <c r="B8" s="16"/>
      <c r="C8" s="17"/>
      <c r="D8" s="18"/>
      <c r="E8" s="19"/>
      <c r="F8" s="21"/>
      <c r="G8" s="22"/>
      <c r="H8" s="24"/>
      <c r="I8" s="25"/>
      <c r="J8" s="42"/>
      <c r="K8" s="27"/>
    </row>
    <row r="9" spans="1:11" ht="19.95" customHeight="1">
      <c r="A9" s="28">
        <v>6</v>
      </c>
      <c r="B9" s="16"/>
      <c r="C9" s="17"/>
      <c r="D9" s="29"/>
      <c r="E9" s="30"/>
      <c r="F9" s="21"/>
      <c r="G9" s="32"/>
      <c r="H9" s="34"/>
      <c r="I9" s="35"/>
      <c r="J9" s="43"/>
      <c r="K9" s="37"/>
    </row>
    <row r="10" spans="1:11" ht="19.95" customHeight="1">
      <c r="A10" s="15">
        <v>7</v>
      </c>
      <c r="B10" s="16"/>
      <c r="C10" s="17"/>
      <c r="D10" s="18"/>
      <c r="E10" s="19"/>
      <c r="F10" s="21"/>
      <c r="G10" s="22"/>
      <c r="H10" s="24"/>
      <c r="I10" s="25"/>
      <c r="J10" s="42"/>
      <c r="K10" s="27"/>
    </row>
    <row r="11" spans="1:11" ht="19.95" customHeight="1">
      <c r="A11" s="28">
        <v>8</v>
      </c>
      <c r="B11" s="16"/>
      <c r="C11" s="17"/>
      <c r="D11" s="29"/>
      <c r="E11" s="30"/>
      <c r="F11" s="21"/>
      <c r="G11" s="32"/>
      <c r="H11" s="34"/>
      <c r="I11" s="35"/>
      <c r="J11" s="43"/>
      <c r="K11" s="37"/>
    </row>
    <row r="12" spans="1:11" ht="19.95" customHeight="1">
      <c r="A12" s="15">
        <v>9</v>
      </c>
      <c r="B12" s="16"/>
      <c r="C12" s="17"/>
      <c r="D12" s="18"/>
      <c r="E12" s="19"/>
      <c r="F12" s="21"/>
      <c r="G12" s="22"/>
      <c r="H12" s="24"/>
      <c r="I12" s="25"/>
      <c r="J12" s="42"/>
      <c r="K12" s="27"/>
    </row>
    <row r="13" spans="1:11" ht="19.95" customHeight="1">
      <c r="A13" s="28">
        <v>10</v>
      </c>
      <c r="B13" s="16"/>
      <c r="C13" s="17"/>
      <c r="D13" s="29"/>
      <c r="E13" s="30"/>
      <c r="F13" s="38"/>
      <c r="G13" s="32"/>
      <c r="H13" s="34"/>
      <c r="I13" s="35"/>
      <c r="J13" s="43"/>
      <c r="K13" s="37"/>
    </row>
    <row r="14" spans="1:11" ht="19.95" customHeight="1">
      <c r="A14" s="15">
        <v>11</v>
      </c>
      <c r="B14" s="16"/>
      <c r="C14" s="17"/>
      <c r="D14" s="18"/>
      <c r="E14" s="19"/>
      <c r="F14" s="21"/>
      <c r="G14" s="22"/>
      <c r="H14" s="24"/>
      <c r="I14" s="25"/>
      <c r="J14" s="42"/>
      <c r="K14" s="27"/>
    </row>
    <row r="15" spans="1:11" ht="19.95" customHeight="1">
      <c r="A15" s="28">
        <v>12</v>
      </c>
      <c r="B15" s="16"/>
      <c r="C15" s="17"/>
      <c r="D15" s="29"/>
      <c r="E15" s="30"/>
      <c r="F15" s="38"/>
      <c r="G15" s="32"/>
      <c r="H15" s="34"/>
      <c r="I15" s="35"/>
      <c r="J15" s="43"/>
      <c r="K15" s="37"/>
    </row>
    <row r="16" spans="1:11" ht="19.95" customHeight="1">
      <c r="A16" s="15">
        <v>13</v>
      </c>
      <c r="B16" s="16"/>
      <c r="C16" s="17"/>
      <c r="D16" s="18"/>
      <c r="E16" s="19"/>
      <c r="F16" s="21"/>
      <c r="G16" s="22"/>
      <c r="H16" s="24"/>
      <c r="I16" s="25"/>
      <c r="J16" s="42"/>
      <c r="K16" s="27"/>
    </row>
    <row r="17" spans="1:11" ht="19.95" customHeight="1">
      <c r="A17" s="28">
        <v>14</v>
      </c>
      <c r="B17" s="16"/>
      <c r="C17" s="17"/>
      <c r="D17" s="29"/>
      <c r="E17" s="30"/>
      <c r="F17" s="21"/>
      <c r="G17" s="32"/>
      <c r="H17" s="34"/>
      <c r="I17" s="35"/>
      <c r="J17" s="43"/>
      <c r="K17" s="37"/>
    </row>
    <row r="18" spans="1:11" ht="19.95" customHeight="1">
      <c r="A18" s="15">
        <v>15</v>
      </c>
      <c r="B18" s="16"/>
      <c r="C18" s="17"/>
      <c r="D18" s="18"/>
      <c r="E18" s="19"/>
      <c r="F18" s="21"/>
      <c r="G18" s="22"/>
      <c r="H18" s="24"/>
      <c r="I18" s="25"/>
      <c r="J18" s="42"/>
      <c r="K18" s="27"/>
    </row>
    <row r="19" spans="1:11" ht="19.95" customHeight="1">
      <c r="A19" s="28">
        <v>16</v>
      </c>
      <c r="B19" s="16"/>
      <c r="C19" s="17"/>
      <c r="D19" s="29"/>
      <c r="E19" s="30"/>
      <c r="F19" s="38"/>
      <c r="G19" s="32"/>
      <c r="H19" s="34"/>
      <c r="I19" s="35"/>
      <c r="J19" s="43"/>
      <c r="K19" s="37"/>
    </row>
    <row r="20" spans="1:11" ht="19.95" customHeight="1">
      <c r="A20" s="15">
        <v>17</v>
      </c>
      <c r="B20" s="16"/>
      <c r="C20" s="17"/>
      <c r="D20" s="18"/>
      <c r="E20" s="19"/>
      <c r="F20" s="21"/>
      <c r="G20" s="22"/>
      <c r="H20" s="24"/>
      <c r="I20" s="25"/>
      <c r="J20" s="42"/>
      <c r="K20" s="27"/>
    </row>
    <row r="21" spans="1:11" ht="19.95" customHeight="1">
      <c r="A21" s="28">
        <v>18</v>
      </c>
      <c r="B21" s="16"/>
      <c r="C21" s="17"/>
      <c r="D21" s="29"/>
      <c r="E21" s="30"/>
      <c r="F21" s="21"/>
      <c r="G21" s="32"/>
      <c r="H21" s="34"/>
      <c r="I21" s="35"/>
      <c r="J21" s="43"/>
      <c r="K21" s="37"/>
    </row>
    <row r="22" spans="1:11" ht="19.95" customHeight="1">
      <c r="A22" s="15">
        <v>19</v>
      </c>
      <c r="B22" s="16"/>
      <c r="C22" s="17"/>
      <c r="D22" s="18"/>
      <c r="E22" s="19"/>
      <c r="F22" s="38"/>
      <c r="G22" s="22"/>
      <c r="H22" s="24"/>
      <c r="I22" s="25"/>
      <c r="J22" s="42"/>
      <c r="K22" s="27"/>
    </row>
    <row r="23" spans="1:11" ht="19.95" customHeight="1">
      <c r="A23" s="28">
        <v>20</v>
      </c>
      <c r="B23" s="16"/>
      <c r="C23" s="17"/>
      <c r="D23" s="29"/>
      <c r="E23" s="30"/>
      <c r="F23" s="21"/>
      <c r="G23" s="32"/>
      <c r="H23" s="34"/>
      <c r="I23" s="35"/>
      <c r="J23" s="43"/>
      <c r="K23" s="37"/>
    </row>
    <row r="24" spans="1:11" ht="12.75" customHeight="1">
      <c r="F24" s="39"/>
    </row>
    <row r="25" spans="1:11" ht="12.75" customHeight="1">
      <c r="F25" s="39"/>
    </row>
    <row r="26" spans="1:11" ht="12.75" customHeight="1">
      <c r="F26" s="39"/>
    </row>
    <row r="27" spans="1:11" ht="12.75" customHeight="1">
      <c r="F27" s="39"/>
    </row>
    <row r="28" spans="1:11" ht="12.75" customHeight="1">
      <c r="F28" s="39"/>
    </row>
    <row r="29" spans="1:11" ht="12.75" customHeight="1">
      <c r="F29" s="39"/>
    </row>
    <row r="30" spans="1:11" ht="12.75" customHeight="1">
      <c r="F30" s="39"/>
    </row>
    <row r="31" spans="1:11" ht="12.75" customHeight="1">
      <c r="F31" s="39"/>
    </row>
    <row r="32" spans="1:11" ht="12.75" customHeight="1">
      <c r="F32" s="39"/>
    </row>
    <row r="33" spans="6:6" ht="12.75" customHeight="1">
      <c r="F33" s="39"/>
    </row>
    <row r="34" spans="6:6" ht="12.75" customHeight="1">
      <c r="F34" s="39"/>
    </row>
    <row r="35" spans="6:6" ht="12.75" customHeight="1">
      <c r="F35" s="39"/>
    </row>
    <row r="36" spans="6:6" ht="12.75" customHeight="1">
      <c r="F36" s="39"/>
    </row>
    <row r="37" spans="6:6" ht="12.75" customHeight="1">
      <c r="F37" s="39"/>
    </row>
    <row r="38" spans="6:6" ht="12.75" customHeight="1">
      <c r="F38" s="39"/>
    </row>
    <row r="39" spans="6:6" ht="12.75" customHeight="1">
      <c r="F39" s="39"/>
    </row>
    <row r="40" spans="6:6" ht="12.75" customHeight="1">
      <c r="F40" s="39"/>
    </row>
    <row r="41" spans="6:6" ht="12.75" customHeight="1">
      <c r="F41" s="39"/>
    </row>
    <row r="42" spans="6:6" ht="12.75" customHeight="1">
      <c r="F42" s="39"/>
    </row>
    <row r="43" spans="6:6" ht="12.75" customHeight="1">
      <c r="F43" s="39"/>
    </row>
    <row r="44" spans="6:6" ht="12.75" customHeight="1">
      <c r="F44" s="39"/>
    </row>
    <row r="45" spans="6:6" ht="12.75" customHeight="1">
      <c r="F45" s="39"/>
    </row>
    <row r="46" spans="6:6" ht="12.75" customHeight="1">
      <c r="F46" s="39"/>
    </row>
    <row r="47" spans="6:6" ht="12.75" customHeight="1">
      <c r="F47" s="39"/>
    </row>
    <row r="48" spans="6:6" ht="12.75" customHeight="1">
      <c r="F48" s="39"/>
    </row>
    <row r="49" spans="6:6" ht="12.75" customHeight="1">
      <c r="F49" s="39"/>
    </row>
    <row r="50" spans="6:6" ht="12.75" customHeight="1">
      <c r="F50" s="39"/>
    </row>
    <row r="51" spans="6:6" ht="12.75" customHeight="1">
      <c r="F51" s="39"/>
    </row>
    <row r="52" spans="6:6" ht="12.75" customHeight="1">
      <c r="F52" s="39"/>
    </row>
    <row r="53" spans="6:6" ht="12.75" customHeight="1">
      <c r="F53" s="39"/>
    </row>
    <row r="54" spans="6:6" ht="12.75" customHeight="1">
      <c r="F54" s="39"/>
    </row>
    <row r="55" spans="6:6" ht="12.75" customHeight="1">
      <c r="F55" s="39"/>
    </row>
    <row r="56" spans="6:6" ht="12.75" customHeight="1">
      <c r="F56" s="39"/>
    </row>
    <row r="57" spans="6:6" ht="12.75" customHeight="1">
      <c r="F57" s="39"/>
    </row>
    <row r="58" spans="6:6" ht="12.75" customHeight="1">
      <c r="F58" s="39"/>
    </row>
    <row r="59" spans="6:6" ht="12.75" customHeight="1">
      <c r="F59" s="39"/>
    </row>
    <row r="60" spans="6:6" ht="12.75" customHeight="1">
      <c r="F60" s="39"/>
    </row>
    <row r="61" spans="6:6" ht="12.75" customHeight="1">
      <c r="F61" s="39"/>
    </row>
    <row r="62" spans="6:6" ht="12.75" customHeight="1">
      <c r="F62" s="39"/>
    </row>
    <row r="63" spans="6:6" ht="12.75" customHeight="1">
      <c r="F63" s="39"/>
    </row>
    <row r="64" spans="6:6" ht="12.75" customHeight="1">
      <c r="F64" s="39"/>
    </row>
    <row r="65" spans="6:6" ht="12.75" customHeight="1">
      <c r="F65" s="39"/>
    </row>
    <row r="66" spans="6:6" ht="12.75" customHeight="1">
      <c r="F66" s="39"/>
    </row>
    <row r="67" spans="6:6" ht="12.75" customHeight="1">
      <c r="F67" s="39"/>
    </row>
    <row r="68" spans="6:6" ht="12.75" customHeight="1">
      <c r="F68" s="39"/>
    </row>
    <row r="69" spans="6:6" ht="12.75" customHeight="1">
      <c r="F69" s="39"/>
    </row>
    <row r="70" spans="6:6" ht="12.75" customHeight="1">
      <c r="F70" s="39"/>
    </row>
    <row r="71" spans="6:6" ht="12.75" customHeight="1">
      <c r="F71" s="39"/>
    </row>
    <row r="72" spans="6:6" ht="12.75" customHeight="1">
      <c r="F72" s="39"/>
    </row>
    <row r="73" spans="6:6" ht="12.75" customHeight="1">
      <c r="F73" s="39"/>
    </row>
    <row r="74" spans="6:6" ht="12.75" customHeight="1">
      <c r="F74" s="39"/>
    </row>
    <row r="75" spans="6:6" ht="12.75" customHeight="1">
      <c r="F75" s="39"/>
    </row>
    <row r="76" spans="6:6" ht="12.75" customHeight="1">
      <c r="F76" s="39"/>
    </row>
    <row r="77" spans="6:6" ht="12.75" customHeight="1">
      <c r="F77" s="39"/>
    </row>
    <row r="78" spans="6:6" ht="12.75" customHeight="1">
      <c r="F78" s="39"/>
    </row>
    <row r="79" spans="6:6" ht="12.75" customHeight="1">
      <c r="F79" s="39"/>
    </row>
    <row r="80" spans="6:6" ht="12.75" customHeight="1">
      <c r="F80" s="39"/>
    </row>
    <row r="81" spans="6:6" ht="12.75" customHeight="1">
      <c r="F81" s="39"/>
    </row>
    <row r="82" spans="6:6" ht="12.75" customHeight="1">
      <c r="F82" s="39"/>
    </row>
    <row r="83" spans="6:6" ht="12.75" customHeight="1">
      <c r="F83" s="39"/>
    </row>
    <row r="84" spans="6:6" ht="12.75" customHeight="1">
      <c r="F84" s="39"/>
    </row>
    <row r="85" spans="6:6" ht="12.75" customHeight="1">
      <c r="F85" s="39"/>
    </row>
    <row r="86" spans="6:6" ht="12.75" customHeight="1">
      <c r="F86" s="39"/>
    </row>
    <row r="87" spans="6:6" ht="12.75" customHeight="1">
      <c r="F87" s="39"/>
    </row>
    <row r="88" spans="6:6" ht="12.75" customHeight="1">
      <c r="F88" s="39"/>
    </row>
    <row r="89" spans="6:6" ht="12.75" customHeight="1">
      <c r="F89" s="39"/>
    </row>
    <row r="90" spans="6:6" ht="12.75" customHeight="1">
      <c r="F90" s="39"/>
    </row>
    <row r="91" spans="6:6" ht="12.75" customHeight="1">
      <c r="F91" s="39"/>
    </row>
    <row r="92" spans="6:6" ht="12.75" customHeight="1">
      <c r="F92" s="39"/>
    </row>
    <row r="93" spans="6:6" ht="12.75" customHeight="1">
      <c r="F93" s="39"/>
    </row>
    <row r="94" spans="6:6" ht="12.75" customHeight="1">
      <c r="F94" s="39"/>
    </row>
    <row r="95" spans="6:6" ht="12.75" customHeight="1">
      <c r="F95" s="39"/>
    </row>
    <row r="96" spans="6:6" ht="12.75" customHeight="1">
      <c r="F96" s="39"/>
    </row>
    <row r="97" spans="6:6" ht="12.75" customHeight="1">
      <c r="F97" s="39"/>
    </row>
    <row r="98" spans="6:6" ht="12.75" customHeight="1">
      <c r="F98" s="39"/>
    </row>
    <row r="99" spans="6:6" ht="12.75" customHeight="1">
      <c r="F99" s="39"/>
    </row>
    <row r="100" spans="6:6" ht="12.75" customHeight="1">
      <c r="F100" s="39"/>
    </row>
    <row r="101" spans="6:6" ht="12.75" customHeight="1">
      <c r="F101" s="39"/>
    </row>
    <row r="102" spans="6:6" ht="12.75" customHeight="1">
      <c r="F102" s="39"/>
    </row>
    <row r="103" spans="6:6" ht="12.75" customHeight="1">
      <c r="F103" s="39"/>
    </row>
    <row r="104" spans="6:6" ht="12.75" customHeight="1">
      <c r="F104" s="39"/>
    </row>
    <row r="105" spans="6:6" ht="12.75" customHeight="1">
      <c r="F105" s="39"/>
    </row>
    <row r="106" spans="6:6" ht="12.75" customHeight="1">
      <c r="F106" s="39"/>
    </row>
    <row r="107" spans="6:6" ht="12.75" customHeight="1">
      <c r="F107" s="39"/>
    </row>
    <row r="108" spans="6:6" ht="12.75" customHeight="1">
      <c r="F108" s="39"/>
    </row>
    <row r="109" spans="6:6" ht="12.75" customHeight="1">
      <c r="F109" s="39"/>
    </row>
    <row r="110" spans="6:6" ht="12.75" customHeight="1">
      <c r="F110" s="39"/>
    </row>
    <row r="111" spans="6:6" ht="12.75" customHeight="1">
      <c r="F111" s="39"/>
    </row>
    <row r="112" spans="6:6" ht="12.75" customHeight="1">
      <c r="F112" s="39"/>
    </row>
    <row r="113" spans="6:6" ht="12.75" customHeight="1">
      <c r="F113" s="39"/>
    </row>
    <row r="114" spans="6:6" ht="12.75" customHeight="1">
      <c r="F114" s="39"/>
    </row>
    <row r="115" spans="6:6" ht="12.75" customHeight="1">
      <c r="F115" s="39"/>
    </row>
    <row r="116" spans="6:6" ht="12.75" customHeight="1">
      <c r="F116" s="39"/>
    </row>
    <row r="117" spans="6:6" ht="12.75" customHeight="1">
      <c r="F117" s="39"/>
    </row>
    <row r="118" spans="6:6" ht="12.75" customHeight="1">
      <c r="F118" s="39"/>
    </row>
    <row r="119" spans="6:6" ht="12.75" customHeight="1">
      <c r="F119" s="39"/>
    </row>
    <row r="120" spans="6:6" ht="12.75" customHeight="1">
      <c r="F120" s="39"/>
    </row>
    <row r="121" spans="6:6" ht="12.75" customHeight="1">
      <c r="F121" s="39"/>
    </row>
    <row r="122" spans="6:6" ht="12.75" customHeight="1">
      <c r="F122" s="39"/>
    </row>
    <row r="123" spans="6:6" ht="12.75" customHeight="1">
      <c r="F123" s="39"/>
    </row>
    <row r="124" spans="6:6" ht="12.75" customHeight="1">
      <c r="F124" s="39"/>
    </row>
    <row r="125" spans="6:6" ht="12.75" customHeight="1">
      <c r="F125" s="39"/>
    </row>
    <row r="126" spans="6:6" ht="12.75" customHeight="1">
      <c r="F126" s="39"/>
    </row>
    <row r="127" spans="6:6" ht="12.75" customHeight="1">
      <c r="F127" s="39"/>
    </row>
    <row r="128" spans="6:6" ht="12.75" customHeight="1">
      <c r="F128" s="39"/>
    </row>
    <row r="129" spans="6:6" ht="12.75" customHeight="1">
      <c r="F129" s="39"/>
    </row>
    <row r="130" spans="6:6" ht="12.75" customHeight="1">
      <c r="F130" s="39"/>
    </row>
    <row r="131" spans="6:6" ht="12.75" customHeight="1">
      <c r="F131" s="39"/>
    </row>
    <row r="132" spans="6:6" ht="12.75" customHeight="1">
      <c r="F132" s="39"/>
    </row>
    <row r="133" spans="6:6" ht="12.75" customHeight="1">
      <c r="F133" s="39"/>
    </row>
    <row r="134" spans="6:6" ht="12.75" customHeight="1">
      <c r="F134" s="39"/>
    </row>
    <row r="135" spans="6:6" ht="12.75" customHeight="1">
      <c r="F135" s="39"/>
    </row>
    <row r="136" spans="6:6" ht="12.75" customHeight="1">
      <c r="F136" s="39"/>
    </row>
    <row r="137" spans="6:6" ht="12.75" customHeight="1">
      <c r="F137" s="39"/>
    </row>
    <row r="138" spans="6:6" ht="12.75" customHeight="1">
      <c r="F138" s="39"/>
    </row>
    <row r="139" spans="6:6" ht="12.75" customHeight="1">
      <c r="F139" s="39"/>
    </row>
    <row r="140" spans="6:6" ht="12.75" customHeight="1">
      <c r="F140" s="39"/>
    </row>
    <row r="141" spans="6:6" ht="12.75" customHeight="1">
      <c r="F141" s="39"/>
    </row>
    <row r="142" spans="6:6" ht="12.75" customHeight="1">
      <c r="F142" s="39"/>
    </row>
    <row r="143" spans="6:6" ht="12.75" customHeight="1">
      <c r="F143" s="39"/>
    </row>
    <row r="144" spans="6:6" ht="12.75" customHeight="1">
      <c r="F144" s="39"/>
    </row>
    <row r="145" spans="6:6" ht="12.75" customHeight="1">
      <c r="F145" s="39"/>
    </row>
    <row r="146" spans="6:6" ht="12.75" customHeight="1">
      <c r="F146" s="39"/>
    </row>
    <row r="147" spans="6:6" ht="12.75" customHeight="1">
      <c r="F147" s="39"/>
    </row>
    <row r="148" spans="6:6" ht="12.75" customHeight="1">
      <c r="F148" s="39"/>
    </row>
    <row r="149" spans="6:6" ht="12.75" customHeight="1">
      <c r="F149" s="39"/>
    </row>
    <row r="150" spans="6:6" ht="12.75" customHeight="1">
      <c r="F150" s="39"/>
    </row>
    <row r="151" spans="6:6" ht="12.75" customHeight="1">
      <c r="F151" s="39"/>
    </row>
    <row r="152" spans="6:6" ht="12.75" customHeight="1">
      <c r="F152" s="39"/>
    </row>
    <row r="153" spans="6:6" ht="12.75" customHeight="1">
      <c r="F153" s="39"/>
    </row>
    <row r="154" spans="6:6" ht="12.75" customHeight="1">
      <c r="F154" s="39"/>
    </row>
    <row r="155" spans="6:6" ht="12.75" customHeight="1">
      <c r="F155" s="39"/>
    </row>
    <row r="156" spans="6:6" ht="12.75" customHeight="1">
      <c r="F156" s="39"/>
    </row>
    <row r="157" spans="6:6" ht="12.75" customHeight="1">
      <c r="F157" s="39"/>
    </row>
    <row r="158" spans="6:6" ht="12.75" customHeight="1">
      <c r="F158" s="39"/>
    </row>
    <row r="159" spans="6:6" ht="12.75" customHeight="1">
      <c r="F159" s="39"/>
    </row>
    <row r="160" spans="6:6" ht="12.75" customHeight="1">
      <c r="F160" s="39"/>
    </row>
    <row r="161" spans="6:6" ht="12.75" customHeight="1">
      <c r="F161" s="39"/>
    </row>
    <row r="162" spans="6:6" ht="12.75" customHeight="1">
      <c r="F162" s="39"/>
    </row>
    <row r="163" spans="6:6" ht="12.75" customHeight="1">
      <c r="F163" s="39"/>
    </row>
    <row r="164" spans="6:6" ht="12.75" customHeight="1">
      <c r="F164" s="39"/>
    </row>
    <row r="165" spans="6:6" ht="12.75" customHeight="1">
      <c r="F165" s="39"/>
    </row>
    <row r="166" spans="6:6" ht="12.75" customHeight="1">
      <c r="F166" s="39"/>
    </row>
    <row r="167" spans="6:6" ht="12.75" customHeight="1">
      <c r="F167" s="39"/>
    </row>
    <row r="168" spans="6:6" ht="12.75" customHeight="1">
      <c r="F168" s="39"/>
    </row>
    <row r="169" spans="6:6" ht="12.75" customHeight="1">
      <c r="F169" s="39"/>
    </row>
    <row r="170" spans="6:6" ht="12.75" customHeight="1">
      <c r="F170" s="39"/>
    </row>
    <row r="171" spans="6:6" ht="12.75" customHeight="1">
      <c r="F171" s="39"/>
    </row>
    <row r="172" spans="6:6" ht="12.75" customHeight="1">
      <c r="F172" s="39"/>
    </row>
    <row r="173" spans="6:6" ht="12.75" customHeight="1">
      <c r="F173" s="39"/>
    </row>
    <row r="174" spans="6:6" ht="12.75" customHeight="1">
      <c r="F174" s="39"/>
    </row>
    <row r="175" spans="6:6" ht="12.75" customHeight="1">
      <c r="F175" s="39"/>
    </row>
    <row r="176" spans="6:6" ht="12.75" customHeight="1">
      <c r="F176" s="39"/>
    </row>
    <row r="177" spans="6:6" ht="12.75" customHeight="1">
      <c r="F177" s="39"/>
    </row>
    <row r="178" spans="6:6" ht="12.75" customHeight="1">
      <c r="F178" s="39"/>
    </row>
    <row r="179" spans="6:6" ht="12.75" customHeight="1">
      <c r="F179" s="39"/>
    </row>
    <row r="180" spans="6:6" ht="12.75" customHeight="1">
      <c r="F180" s="39"/>
    </row>
    <row r="181" spans="6:6" ht="12.75" customHeight="1">
      <c r="F181" s="39"/>
    </row>
    <row r="182" spans="6:6" ht="12.75" customHeight="1">
      <c r="F182" s="39"/>
    </row>
    <row r="183" spans="6:6" ht="12.75" customHeight="1">
      <c r="F183" s="39"/>
    </row>
    <row r="184" spans="6:6" ht="12.75" customHeight="1">
      <c r="F184" s="39"/>
    </row>
    <row r="185" spans="6:6" ht="12.75" customHeight="1">
      <c r="F185" s="39"/>
    </row>
    <row r="186" spans="6:6" ht="12.75" customHeight="1">
      <c r="F186" s="39"/>
    </row>
    <row r="187" spans="6:6" ht="12.75" customHeight="1">
      <c r="F187" s="39"/>
    </row>
    <row r="188" spans="6:6" ht="12.75" customHeight="1">
      <c r="F188" s="39"/>
    </row>
    <row r="189" spans="6:6" ht="12.75" customHeight="1">
      <c r="F189" s="39"/>
    </row>
    <row r="190" spans="6:6" ht="12.75" customHeight="1">
      <c r="F190" s="39"/>
    </row>
    <row r="191" spans="6:6" ht="12.75" customHeight="1">
      <c r="F191" s="39"/>
    </row>
    <row r="192" spans="6:6" ht="12.75" customHeight="1">
      <c r="F192" s="39"/>
    </row>
    <row r="193" spans="6:6" ht="12.75" customHeight="1">
      <c r="F193" s="39"/>
    </row>
    <row r="194" spans="6:6" ht="12.75" customHeight="1">
      <c r="F194" s="39"/>
    </row>
    <row r="195" spans="6:6" ht="12.75" customHeight="1">
      <c r="F195" s="39"/>
    </row>
    <row r="196" spans="6:6" ht="12.75" customHeight="1">
      <c r="F196" s="39"/>
    </row>
    <row r="197" spans="6:6" ht="12.75" customHeight="1">
      <c r="F197" s="39"/>
    </row>
    <row r="198" spans="6:6" ht="12.75" customHeight="1">
      <c r="F198" s="39"/>
    </row>
    <row r="199" spans="6:6" ht="12.75" customHeight="1">
      <c r="F199" s="39"/>
    </row>
    <row r="200" spans="6:6" ht="12.75" customHeight="1">
      <c r="F200" s="39"/>
    </row>
    <row r="201" spans="6:6" ht="12.75" customHeight="1">
      <c r="F201" s="39"/>
    </row>
    <row r="202" spans="6:6" ht="12.75" customHeight="1">
      <c r="F202" s="39"/>
    </row>
    <row r="203" spans="6:6" ht="12.75" customHeight="1">
      <c r="F203" s="39"/>
    </row>
    <row r="204" spans="6:6" ht="12.75" customHeight="1">
      <c r="F204" s="39"/>
    </row>
    <row r="205" spans="6:6" ht="12.75" customHeight="1">
      <c r="F205" s="39"/>
    </row>
    <row r="206" spans="6:6" ht="12.75" customHeight="1">
      <c r="F206" s="39"/>
    </row>
    <row r="207" spans="6:6" ht="12.75" customHeight="1">
      <c r="F207" s="39"/>
    </row>
    <row r="208" spans="6:6" ht="12.75" customHeight="1">
      <c r="F208" s="39"/>
    </row>
    <row r="209" spans="6:6" ht="12.75" customHeight="1">
      <c r="F209" s="39"/>
    </row>
    <row r="210" spans="6:6" ht="12.75" customHeight="1">
      <c r="F210" s="39"/>
    </row>
    <row r="211" spans="6:6" ht="12.75" customHeight="1">
      <c r="F211" s="39"/>
    </row>
    <row r="212" spans="6:6" ht="12.75" customHeight="1">
      <c r="F212" s="39"/>
    </row>
    <row r="213" spans="6:6" ht="12.75" customHeight="1">
      <c r="F213" s="39"/>
    </row>
    <row r="214" spans="6:6" ht="12.75" customHeight="1">
      <c r="F214" s="39"/>
    </row>
    <row r="215" spans="6:6" ht="12.75" customHeight="1">
      <c r="F215" s="39"/>
    </row>
    <row r="216" spans="6:6" ht="12.75" customHeight="1">
      <c r="F216" s="39"/>
    </row>
    <row r="217" spans="6:6" ht="12.75" customHeight="1">
      <c r="F217" s="39"/>
    </row>
    <row r="218" spans="6:6" ht="12.75" customHeight="1">
      <c r="F218" s="39"/>
    </row>
    <row r="219" spans="6:6" ht="12.75" customHeight="1">
      <c r="F219" s="39"/>
    </row>
    <row r="220" spans="6:6" ht="12.75" customHeight="1">
      <c r="F220" s="39"/>
    </row>
    <row r="221" spans="6:6" ht="12.75" customHeight="1">
      <c r="F221" s="39"/>
    </row>
    <row r="222" spans="6:6" ht="12.75" customHeight="1">
      <c r="F222" s="39"/>
    </row>
    <row r="223" spans="6:6" ht="12.75" customHeight="1">
      <c r="F223" s="39"/>
    </row>
    <row r="224" spans="6:6" ht="12.75" customHeight="1">
      <c r="F224" s="39"/>
    </row>
    <row r="225" spans="6:6" ht="12.75" customHeight="1">
      <c r="F225" s="39"/>
    </row>
    <row r="226" spans="6:6" ht="12.75" customHeight="1">
      <c r="F226" s="39"/>
    </row>
    <row r="227" spans="6:6" ht="12.75" customHeight="1">
      <c r="F227" s="39"/>
    </row>
    <row r="228" spans="6:6" ht="12.75" customHeight="1">
      <c r="F228" s="39"/>
    </row>
    <row r="229" spans="6:6" ht="12.75" customHeight="1">
      <c r="F229" s="39"/>
    </row>
    <row r="230" spans="6:6" ht="12.75" customHeight="1">
      <c r="F230" s="39"/>
    </row>
    <row r="231" spans="6:6" ht="12.75" customHeight="1">
      <c r="F231" s="39"/>
    </row>
    <row r="232" spans="6:6" ht="12.75" customHeight="1">
      <c r="F232" s="39"/>
    </row>
    <row r="233" spans="6:6" ht="12.75" customHeight="1">
      <c r="F233" s="39"/>
    </row>
    <row r="234" spans="6:6" ht="12.75" customHeight="1">
      <c r="F234" s="39"/>
    </row>
    <row r="235" spans="6:6" ht="12.75" customHeight="1">
      <c r="F235" s="39"/>
    </row>
    <row r="236" spans="6:6" ht="12.75" customHeight="1">
      <c r="F236" s="39"/>
    </row>
    <row r="237" spans="6:6" ht="12.75" customHeight="1">
      <c r="F237" s="39"/>
    </row>
    <row r="238" spans="6:6" ht="12.75" customHeight="1">
      <c r="F238" s="39"/>
    </row>
    <row r="239" spans="6:6" ht="12.75" customHeight="1">
      <c r="F239" s="39"/>
    </row>
    <row r="240" spans="6:6" ht="12.75" customHeight="1">
      <c r="F240" s="39"/>
    </row>
    <row r="241" spans="6:6" ht="12.75" customHeight="1">
      <c r="F241" s="39"/>
    </row>
    <row r="242" spans="6:6" ht="12.75" customHeight="1">
      <c r="F242" s="39"/>
    </row>
    <row r="243" spans="6:6" ht="12.75" customHeight="1">
      <c r="F243" s="39"/>
    </row>
    <row r="244" spans="6:6" ht="12.75" customHeight="1">
      <c r="F244" s="39"/>
    </row>
    <row r="245" spans="6:6" ht="12.75" customHeight="1">
      <c r="F245" s="39"/>
    </row>
    <row r="246" spans="6:6" ht="12.75" customHeight="1">
      <c r="F246" s="39"/>
    </row>
    <row r="247" spans="6:6" ht="12.75" customHeight="1">
      <c r="F247" s="39"/>
    </row>
    <row r="248" spans="6:6" ht="12.75" customHeight="1">
      <c r="F248" s="39"/>
    </row>
    <row r="249" spans="6:6" ht="12.75" customHeight="1">
      <c r="F249" s="39"/>
    </row>
    <row r="250" spans="6:6" ht="12.75" customHeight="1">
      <c r="F250" s="39"/>
    </row>
    <row r="251" spans="6:6" ht="12.75" customHeight="1">
      <c r="F251" s="39"/>
    </row>
    <row r="252" spans="6:6" ht="12.75" customHeight="1">
      <c r="F252" s="39"/>
    </row>
    <row r="253" spans="6:6" ht="12.75" customHeight="1">
      <c r="F253" s="39"/>
    </row>
    <row r="254" spans="6:6" ht="12.75" customHeight="1">
      <c r="F254" s="39"/>
    </row>
    <row r="255" spans="6:6" ht="12.75" customHeight="1">
      <c r="F255" s="39"/>
    </row>
    <row r="256" spans="6:6" ht="12.75" customHeight="1">
      <c r="F256" s="39"/>
    </row>
    <row r="257" spans="6:6" ht="12.75" customHeight="1">
      <c r="F257" s="39"/>
    </row>
    <row r="258" spans="6:6" ht="12.75" customHeight="1">
      <c r="F258" s="39"/>
    </row>
    <row r="259" spans="6:6" ht="12.75" customHeight="1">
      <c r="F259" s="39"/>
    </row>
    <row r="260" spans="6:6" ht="12.75" customHeight="1">
      <c r="F260" s="39"/>
    </row>
    <row r="261" spans="6:6" ht="12.75" customHeight="1">
      <c r="F261" s="39"/>
    </row>
    <row r="262" spans="6:6" ht="12.75" customHeight="1">
      <c r="F262" s="39"/>
    </row>
    <row r="263" spans="6:6" ht="12.75" customHeight="1">
      <c r="F263" s="39"/>
    </row>
    <row r="264" spans="6:6" ht="12.75" customHeight="1">
      <c r="F264" s="39"/>
    </row>
    <row r="265" spans="6:6" ht="12.75" customHeight="1">
      <c r="F265" s="39"/>
    </row>
    <row r="266" spans="6:6" ht="12.75" customHeight="1">
      <c r="F266" s="39"/>
    </row>
    <row r="267" spans="6:6" ht="12.75" customHeight="1">
      <c r="F267" s="39"/>
    </row>
    <row r="268" spans="6:6" ht="12.75" customHeight="1">
      <c r="F268" s="39"/>
    </row>
    <row r="269" spans="6:6" ht="12.75" customHeight="1">
      <c r="F269" s="39"/>
    </row>
    <row r="270" spans="6:6" ht="12.75" customHeight="1">
      <c r="F270" s="39"/>
    </row>
    <row r="271" spans="6:6" ht="12.75" customHeight="1">
      <c r="F271" s="39"/>
    </row>
    <row r="272" spans="6:6" ht="12.75" customHeight="1">
      <c r="F272" s="39"/>
    </row>
    <row r="273" spans="6:6" ht="12.75" customHeight="1">
      <c r="F273" s="39"/>
    </row>
    <row r="274" spans="6:6" ht="12.75" customHeight="1">
      <c r="F274" s="39"/>
    </row>
    <row r="275" spans="6:6" ht="12.75" customHeight="1">
      <c r="F275" s="39"/>
    </row>
    <row r="276" spans="6:6" ht="12.75" customHeight="1">
      <c r="F276" s="39"/>
    </row>
    <row r="277" spans="6:6" ht="12.75" customHeight="1">
      <c r="F277" s="39"/>
    </row>
    <row r="278" spans="6:6" ht="12.75" customHeight="1">
      <c r="F278" s="39"/>
    </row>
    <row r="279" spans="6:6" ht="12.75" customHeight="1">
      <c r="F279" s="39"/>
    </row>
    <row r="280" spans="6:6" ht="12.75" customHeight="1">
      <c r="F280" s="39"/>
    </row>
    <row r="281" spans="6:6" ht="12.75" customHeight="1">
      <c r="F281" s="39"/>
    </row>
    <row r="282" spans="6:6" ht="12.75" customHeight="1">
      <c r="F282" s="39"/>
    </row>
    <row r="283" spans="6:6" ht="12.75" customHeight="1">
      <c r="F283" s="39"/>
    </row>
    <row r="284" spans="6:6" ht="12.75" customHeight="1">
      <c r="F284" s="39"/>
    </row>
    <row r="285" spans="6:6" ht="12.75" customHeight="1">
      <c r="F285" s="39"/>
    </row>
    <row r="286" spans="6:6" ht="12.75" customHeight="1">
      <c r="F286" s="39"/>
    </row>
    <row r="287" spans="6:6" ht="12.75" customHeight="1">
      <c r="F287" s="39"/>
    </row>
    <row r="288" spans="6:6" ht="12.75" customHeight="1">
      <c r="F288" s="39"/>
    </row>
    <row r="289" spans="6:6" ht="12.75" customHeight="1">
      <c r="F289" s="39"/>
    </row>
    <row r="290" spans="6:6" ht="12.75" customHeight="1">
      <c r="F290" s="39"/>
    </row>
    <row r="291" spans="6:6" ht="12.75" customHeight="1">
      <c r="F291" s="39"/>
    </row>
    <row r="292" spans="6:6" ht="12.75" customHeight="1">
      <c r="F292" s="39"/>
    </row>
    <row r="293" spans="6:6" ht="12.75" customHeight="1">
      <c r="F293" s="39"/>
    </row>
    <row r="294" spans="6:6" ht="12.75" customHeight="1">
      <c r="F294" s="39"/>
    </row>
    <row r="295" spans="6:6" ht="12.75" customHeight="1">
      <c r="F295" s="39"/>
    </row>
    <row r="296" spans="6:6" ht="12.75" customHeight="1">
      <c r="F296" s="39"/>
    </row>
    <row r="297" spans="6:6" ht="12.75" customHeight="1">
      <c r="F297" s="39"/>
    </row>
    <row r="298" spans="6:6" ht="12.75" customHeight="1">
      <c r="F298" s="39"/>
    </row>
    <row r="299" spans="6:6" ht="12.75" customHeight="1">
      <c r="F299" s="39"/>
    </row>
    <row r="300" spans="6:6" ht="12.75" customHeight="1">
      <c r="F300" s="39"/>
    </row>
    <row r="301" spans="6:6" ht="12.75" customHeight="1">
      <c r="F301" s="39"/>
    </row>
    <row r="302" spans="6:6" ht="12.75" customHeight="1">
      <c r="F302" s="39"/>
    </row>
    <row r="303" spans="6:6" ht="12.75" customHeight="1">
      <c r="F303" s="39"/>
    </row>
    <row r="304" spans="6:6" ht="12.75" customHeight="1">
      <c r="F304" s="39"/>
    </row>
    <row r="305" spans="6:6" ht="12.75" customHeight="1">
      <c r="F305" s="39"/>
    </row>
    <row r="306" spans="6:6" ht="12.75" customHeight="1">
      <c r="F306" s="39"/>
    </row>
    <row r="307" spans="6:6" ht="12.75" customHeight="1">
      <c r="F307" s="39"/>
    </row>
    <row r="308" spans="6:6" ht="12.75" customHeight="1">
      <c r="F308" s="39"/>
    </row>
    <row r="309" spans="6:6" ht="12.75" customHeight="1">
      <c r="F309" s="39"/>
    </row>
    <row r="310" spans="6:6" ht="12.75" customHeight="1">
      <c r="F310" s="39"/>
    </row>
    <row r="311" spans="6:6" ht="12.75" customHeight="1">
      <c r="F311" s="39"/>
    </row>
    <row r="312" spans="6:6" ht="12.75" customHeight="1">
      <c r="F312" s="39"/>
    </row>
    <row r="313" spans="6:6" ht="12.75" customHeight="1">
      <c r="F313" s="39"/>
    </row>
    <row r="314" spans="6:6" ht="12.75" customHeight="1">
      <c r="F314" s="39"/>
    </row>
    <row r="315" spans="6:6" ht="12.75" customHeight="1">
      <c r="F315" s="39"/>
    </row>
    <row r="316" spans="6:6" ht="12.75" customHeight="1">
      <c r="F316" s="39"/>
    </row>
    <row r="317" spans="6:6" ht="12.75" customHeight="1">
      <c r="F317" s="39"/>
    </row>
    <row r="318" spans="6:6" ht="12.75" customHeight="1">
      <c r="F318" s="39"/>
    </row>
    <row r="319" spans="6:6" ht="12.75" customHeight="1">
      <c r="F319" s="39"/>
    </row>
    <row r="320" spans="6:6" ht="12.75" customHeight="1">
      <c r="F320" s="39"/>
    </row>
    <row r="321" spans="6:6" ht="12.75" customHeight="1">
      <c r="F321" s="39"/>
    </row>
    <row r="322" spans="6:6" ht="12.75" customHeight="1">
      <c r="F322" s="39"/>
    </row>
    <row r="323" spans="6:6" ht="12.75" customHeight="1">
      <c r="F323" s="39"/>
    </row>
    <row r="324" spans="6:6" ht="12.75" customHeight="1">
      <c r="F324" s="39"/>
    </row>
    <row r="325" spans="6:6" ht="12.75" customHeight="1">
      <c r="F325" s="39"/>
    </row>
    <row r="326" spans="6:6" ht="12.75" customHeight="1">
      <c r="F326" s="39"/>
    </row>
    <row r="327" spans="6:6" ht="12.75" customHeight="1">
      <c r="F327" s="39"/>
    </row>
    <row r="328" spans="6:6" ht="12.75" customHeight="1">
      <c r="F328" s="39"/>
    </row>
    <row r="329" spans="6:6" ht="12.75" customHeight="1">
      <c r="F329" s="39"/>
    </row>
    <row r="330" spans="6:6" ht="12.75" customHeight="1">
      <c r="F330" s="39"/>
    </row>
    <row r="331" spans="6:6" ht="12.75" customHeight="1">
      <c r="F331" s="39"/>
    </row>
    <row r="332" spans="6:6" ht="12.75" customHeight="1">
      <c r="F332" s="39"/>
    </row>
    <row r="333" spans="6:6" ht="12.75" customHeight="1">
      <c r="F333" s="39"/>
    </row>
    <row r="334" spans="6:6" ht="12.75" customHeight="1">
      <c r="F334" s="39"/>
    </row>
    <row r="335" spans="6:6" ht="12.75" customHeight="1">
      <c r="F335" s="39"/>
    </row>
    <row r="336" spans="6:6" ht="12.75" customHeight="1">
      <c r="F336" s="39"/>
    </row>
    <row r="337" spans="6:6" ht="12.75" customHeight="1">
      <c r="F337" s="39"/>
    </row>
    <row r="338" spans="6:6" ht="12.75" customHeight="1">
      <c r="F338" s="39"/>
    </row>
    <row r="339" spans="6:6" ht="12.75" customHeight="1">
      <c r="F339" s="39"/>
    </row>
    <row r="340" spans="6:6" ht="12.75" customHeight="1">
      <c r="F340" s="39"/>
    </row>
    <row r="341" spans="6:6" ht="12.75" customHeight="1">
      <c r="F341" s="39"/>
    </row>
    <row r="342" spans="6:6" ht="12.75" customHeight="1">
      <c r="F342" s="39"/>
    </row>
    <row r="343" spans="6:6" ht="12.75" customHeight="1">
      <c r="F343" s="39"/>
    </row>
    <row r="344" spans="6:6" ht="12.75" customHeight="1">
      <c r="F344" s="39"/>
    </row>
    <row r="345" spans="6:6" ht="12.75" customHeight="1">
      <c r="F345" s="39"/>
    </row>
    <row r="346" spans="6:6" ht="12.75" customHeight="1">
      <c r="F346" s="39"/>
    </row>
    <row r="347" spans="6:6" ht="12.75" customHeight="1">
      <c r="F347" s="39"/>
    </row>
    <row r="348" spans="6:6" ht="12.75" customHeight="1">
      <c r="F348" s="39"/>
    </row>
    <row r="349" spans="6:6" ht="12.75" customHeight="1">
      <c r="F349" s="39"/>
    </row>
    <row r="350" spans="6:6" ht="12.75" customHeight="1">
      <c r="F350" s="39"/>
    </row>
    <row r="351" spans="6:6" ht="12.75" customHeight="1">
      <c r="F351" s="39"/>
    </row>
    <row r="352" spans="6:6" ht="12.75" customHeight="1">
      <c r="F352" s="39"/>
    </row>
    <row r="353" spans="6:6" ht="12.75" customHeight="1">
      <c r="F353" s="39"/>
    </row>
    <row r="354" spans="6:6" ht="12.75" customHeight="1">
      <c r="F354" s="39"/>
    </row>
    <row r="355" spans="6:6" ht="12.75" customHeight="1">
      <c r="F355" s="39"/>
    </row>
    <row r="356" spans="6:6" ht="12.75" customHeight="1">
      <c r="F356" s="39"/>
    </row>
    <row r="357" spans="6:6" ht="12.75" customHeight="1">
      <c r="F357" s="39"/>
    </row>
    <row r="358" spans="6:6" ht="12.75" customHeight="1">
      <c r="F358" s="39"/>
    </row>
    <row r="359" spans="6:6" ht="12.75" customHeight="1">
      <c r="F359" s="39"/>
    </row>
    <row r="360" spans="6:6" ht="12.75" customHeight="1">
      <c r="F360" s="39"/>
    </row>
    <row r="361" spans="6:6" ht="12.75" customHeight="1">
      <c r="F361" s="39"/>
    </row>
    <row r="362" spans="6:6" ht="12.75" customHeight="1">
      <c r="F362" s="39"/>
    </row>
    <row r="363" spans="6:6" ht="12.75" customHeight="1">
      <c r="F363" s="39"/>
    </row>
    <row r="364" spans="6:6" ht="12.75" customHeight="1">
      <c r="F364" s="39"/>
    </row>
    <row r="365" spans="6:6" ht="12.75" customHeight="1">
      <c r="F365" s="39"/>
    </row>
    <row r="366" spans="6:6" ht="12.75" customHeight="1">
      <c r="F366" s="39"/>
    </row>
    <row r="367" spans="6:6" ht="12.75" customHeight="1">
      <c r="F367" s="39"/>
    </row>
    <row r="368" spans="6:6" ht="12.75" customHeight="1">
      <c r="F368" s="39"/>
    </row>
    <row r="369" spans="6:6" ht="12.75" customHeight="1">
      <c r="F369" s="39"/>
    </row>
    <row r="370" spans="6:6" ht="12.75" customHeight="1">
      <c r="F370" s="39"/>
    </row>
    <row r="371" spans="6:6" ht="12.75" customHeight="1">
      <c r="F371" s="39"/>
    </row>
    <row r="372" spans="6:6" ht="12.75" customHeight="1">
      <c r="F372" s="39"/>
    </row>
    <row r="373" spans="6:6" ht="12.75" customHeight="1">
      <c r="F373" s="39"/>
    </row>
    <row r="374" spans="6:6" ht="12.75" customHeight="1">
      <c r="F374" s="39"/>
    </row>
    <row r="375" spans="6:6" ht="12.75" customHeight="1">
      <c r="F375" s="39"/>
    </row>
    <row r="376" spans="6:6" ht="12.75" customHeight="1">
      <c r="F376" s="39"/>
    </row>
    <row r="377" spans="6:6" ht="12.75" customHeight="1">
      <c r="F377" s="39"/>
    </row>
    <row r="378" spans="6:6" ht="12.75" customHeight="1">
      <c r="F378" s="39"/>
    </row>
    <row r="379" spans="6:6" ht="12.75" customHeight="1">
      <c r="F379" s="39"/>
    </row>
    <row r="380" spans="6:6" ht="12.75" customHeight="1">
      <c r="F380" s="39"/>
    </row>
    <row r="381" spans="6:6" ht="12.75" customHeight="1">
      <c r="F381" s="39"/>
    </row>
    <row r="382" spans="6:6" ht="12.75" customHeight="1">
      <c r="F382" s="39"/>
    </row>
    <row r="383" spans="6:6" ht="12.75" customHeight="1">
      <c r="F383" s="39"/>
    </row>
    <row r="384" spans="6:6" ht="12.75" customHeight="1">
      <c r="F384" s="39"/>
    </row>
    <row r="385" spans="6:6" ht="12.75" customHeight="1">
      <c r="F385" s="39"/>
    </row>
    <row r="386" spans="6:6" ht="12.75" customHeight="1">
      <c r="F386" s="39"/>
    </row>
    <row r="387" spans="6:6" ht="12.75" customHeight="1">
      <c r="F387" s="39"/>
    </row>
    <row r="388" spans="6:6" ht="12.75" customHeight="1">
      <c r="F388" s="39"/>
    </row>
    <row r="389" spans="6:6" ht="12.75" customHeight="1">
      <c r="F389" s="39"/>
    </row>
    <row r="390" spans="6:6" ht="12.75" customHeight="1">
      <c r="F390" s="39"/>
    </row>
    <row r="391" spans="6:6" ht="12.75" customHeight="1">
      <c r="F391" s="39"/>
    </row>
    <row r="392" spans="6:6" ht="12.75" customHeight="1">
      <c r="F392" s="39"/>
    </row>
    <row r="393" spans="6:6" ht="12.75" customHeight="1">
      <c r="F393" s="39"/>
    </row>
    <row r="394" spans="6:6" ht="12.75" customHeight="1">
      <c r="F394" s="39"/>
    </row>
    <row r="395" spans="6:6" ht="12.75" customHeight="1">
      <c r="F395" s="39"/>
    </row>
    <row r="396" spans="6:6" ht="12.75" customHeight="1">
      <c r="F396" s="39"/>
    </row>
    <row r="397" spans="6:6" ht="12.75" customHeight="1">
      <c r="F397" s="39"/>
    </row>
    <row r="398" spans="6:6" ht="12.75" customHeight="1">
      <c r="F398" s="39"/>
    </row>
    <row r="399" spans="6:6" ht="12.75" customHeight="1">
      <c r="F399" s="39"/>
    </row>
    <row r="400" spans="6:6" ht="12.75" customHeight="1">
      <c r="F400" s="39"/>
    </row>
    <row r="401" spans="6:6" ht="12.75" customHeight="1">
      <c r="F401" s="39"/>
    </row>
    <row r="402" spans="6:6" ht="12.75" customHeight="1">
      <c r="F402" s="39"/>
    </row>
    <row r="403" spans="6:6" ht="12.75" customHeight="1">
      <c r="F403" s="39"/>
    </row>
    <row r="404" spans="6:6" ht="12.75" customHeight="1">
      <c r="F404" s="39"/>
    </row>
    <row r="405" spans="6:6" ht="12.75" customHeight="1">
      <c r="F405" s="39"/>
    </row>
    <row r="406" spans="6:6" ht="12.75" customHeight="1">
      <c r="F406" s="39"/>
    </row>
    <row r="407" spans="6:6" ht="12.75" customHeight="1">
      <c r="F407" s="39"/>
    </row>
    <row r="408" spans="6:6" ht="12.75" customHeight="1">
      <c r="F408" s="39"/>
    </row>
    <row r="409" spans="6:6" ht="12.75" customHeight="1">
      <c r="F409" s="39"/>
    </row>
    <row r="410" spans="6:6" ht="12.75" customHeight="1">
      <c r="F410" s="39"/>
    </row>
    <row r="411" spans="6:6" ht="12.75" customHeight="1">
      <c r="F411" s="39"/>
    </row>
    <row r="412" spans="6:6" ht="12.75" customHeight="1">
      <c r="F412" s="39"/>
    </row>
    <row r="413" spans="6:6" ht="12.75" customHeight="1">
      <c r="F413" s="39"/>
    </row>
    <row r="414" spans="6:6" ht="12.75" customHeight="1">
      <c r="F414" s="39"/>
    </row>
    <row r="415" spans="6:6" ht="12.75" customHeight="1">
      <c r="F415" s="39"/>
    </row>
    <row r="416" spans="6:6" ht="12.75" customHeight="1">
      <c r="F416" s="39"/>
    </row>
    <row r="417" spans="6:6" ht="12.75" customHeight="1">
      <c r="F417" s="39"/>
    </row>
    <row r="418" spans="6:6" ht="12.75" customHeight="1">
      <c r="F418" s="39"/>
    </row>
    <row r="419" spans="6:6" ht="12.75" customHeight="1">
      <c r="F419" s="39"/>
    </row>
    <row r="420" spans="6:6" ht="12.75" customHeight="1">
      <c r="F420" s="39"/>
    </row>
    <row r="421" spans="6:6" ht="12.75" customHeight="1">
      <c r="F421" s="39"/>
    </row>
    <row r="422" spans="6:6" ht="12.75" customHeight="1">
      <c r="F422" s="39"/>
    </row>
    <row r="423" spans="6:6" ht="12.75" customHeight="1">
      <c r="F423" s="39"/>
    </row>
    <row r="424" spans="6:6" ht="12.75" customHeight="1">
      <c r="F424" s="39"/>
    </row>
    <row r="425" spans="6:6" ht="12.75" customHeight="1">
      <c r="F425" s="39"/>
    </row>
    <row r="426" spans="6:6" ht="12.75" customHeight="1">
      <c r="F426" s="39"/>
    </row>
    <row r="427" spans="6:6" ht="12.75" customHeight="1">
      <c r="F427" s="39"/>
    </row>
    <row r="428" spans="6:6" ht="12.75" customHeight="1">
      <c r="F428" s="39"/>
    </row>
    <row r="429" spans="6:6" ht="12.75" customHeight="1">
      <c r="F429" s="39"/>
    </row>
    <row r="430" spans="6:6" ht="12.75" customHeight="1">
      <c r="F430" s="39"/>
    </row>
    <row r="431" spans="6:6" ht="12.75" customHeight="1">
      <c r="F431" s="39"/>
    </row>
    <row r="432" spans="6:6" ht="12.75" customHeight="1">
      <c r="F432" s="39"/>
    </row>
    <row r="433" spans="6:6" ht="12.75" customHeight="1">
      <c r="F433" s="39"/>
    </row>
    <row r="434" spans="6:6" ht="12.75" customHeight="1">
      <c r="F434" s="39"/>
    </row>
    <row r="435" spans="6:6" ht="12.75" customHeight="1">
      <c r="F435" s="39"/>
    </row>
    <row r="436" spans="6:6" ht="12.75" customHeight="1">
      <c r="F436" s="39"/>
    </row>
    <row r="437" spans="6:6" ht="12.75" customHeight="1">
      <c r="F437" s="39"/>
    </row>
    <row r="438" spans="6:6" ht="12.75" customHeight="1">
      <c r="F438" s="39"/>
    </row>
    <row r="439" spans="6:6" ht="12.75" customHeight="1">
      <c r="F439" s="39"/>
    </row>
    <row r="440" spans="6:6" ht="12.75" customHeight="1">
      <c r="F440" s="39"/>
    </row>
    <row r="441" spans="6:6" ht="12.75" customHeight="1">
      <c r="F441" s="39"/>
    </row>
    <row r="442" spans="6:6" ht="12.75" customHeight="1">
      <c r="F442" s="39"/>
    </row>
    <row r="443" spans="6:6" ht="12.75" customHeight="1">
      <c r="F443" s="39"/>
    </row>
    <row r="444" spans="6:6" ht="12.75" customHeight="1">
      <c r="F444" s="39"/>
    </row>
    <row r="445" spans="6:6" ht="12.75" customHeight="1">
      <c r="F445" s="39"/>
    </row>
    <row r="446" spans="6:6" ht="12.75" customHeight="1">
      <c r="F446" s="39"/>
    </row>
    <row r="447" spans="6:6" ht="12.75" customHeight="1">
      <c r="F447" s="39"/>
    </row>
    <row r="448" spans="6:6" ht="12.75" customHeight="1">
      <c r="F448" s="39"/>
    </row>
    <row r="449" spans="6:6" ht="12.75" customHeight="1">
      <c r="F449" s="39"/>
    </row>
    <row r="450" spans="6:6" ht="12.75" customHeight="1">
      <c r="F450" s="39"/>
    </row>
    <row r="451" spans="6:6" ht="12.75" customHeight="1">
      <c r="F451" s="39"/>
    </row>
    <row r="452" spans="6:6" ht="12.75" customHeight="1">
      <c r="F452" s="39"/>
    </row>
    <row r="453" spans="6:6" ht="12.75" customHeight="1">
      <c r="F453" s="39"/>
    </row>
    <row r="454" spans="6:6" ht="12.75" customHeight="1">
      <c r="F454" s="39"/>
    </row>
    <row r="455" spans="6:6" ht="12.75" customHeight="1">
      <c r="F455" s="39"/>
    </row>
    <row r="456" spans="6:6" ht="12.75" customHeight="1">
      <c r="F456" s="39"/>
    </row>
    <row r="457" spans="6:6" ht="12.75" customHeight="1">
      <c r="F457" s="39"/>
    </row>
    <row r="458" spans="6:6" ht="12.75" customHeight="1">
      <c r="F458" s="39"/>
    </row>
    <row r="459" spans="6:6" ht="12.75" customHeight="1">
      <c r="F459" s="39"/>
    </row>
    <row r="460" spans="6:6" ht="12.75" customHeight="1">
      <c r="F460" s="39"/>
    </row>
    <row r="461" spans="6:6" ht="12.75" customHeight="1">
      <c r="F461" s="39"/>
    </row>
    <row r="462" spans="6:6" ht="12.75" customHeight="1">
      <c r="F462" s="39"/>
    </row>
    <row r="463" spans="6:6" ht="12.75" customHeight="1">
      <c r="F463" s="39"/>
    </row>
    <row r="464" spans="6:6" ht="12.75" customHeight="1">
      <c r="F464" s="39"/>
    </row>
    <row r="465" spans="6:6" ht="12.75" customHeight="1">
      <c r="F465" s="39"/>
    </row>
    <row r="466" spans="6:6" ht="12.75" customHeight="1">
      <c r="F466" s="39"/>
    </row>
    <row r="467" spans="6:6" ht="12.75" customHeight="1">
      <c r="F467" s="39"/>
    </row>
    <row r="468" spans="6:6" ht="12.75" customHeight="1">
      <c r="F468" s="39"/>
    </row>
    <row r="469" spans="6:6" ht="12.75" customHeight="1">
      <c r="F469" s="39"/>
    </row>
    <row r="470" spans="6:6" ht="12.75" customHeight="1">
      <c r="F470" s="39"/>
    </row>
    <row r="471" spans="6:6" ht="12.75" customHeight="1">
      <c r="F471" s="39"/>
    </row>
    <row r="472" spans="6:6" ht="12.75" customHeight="1">
      <c r="F472" s="39"/>
    </row>
    <row r="473" spans="6:6" ht="12.75" customHeight="1">
      <c r="F473" s="39"/>
    </row>
    <row r="474" spans="6:6" ht="12.75" customHeight="1">
      <c r="F474" s="39"/>
    </row>
    <row r="475" spans="6:6" ht="12.75" customHeight="1">
      <c r="F475" s="39"/>
    </row>
    <row r="476" spans="6:6" ht="12.75" customHeight="1">
      <c r="F476" s="39"/>
    </row>
    <row r="477" spans="6:6" ht="12.75" customHeight="1">
      <c r="F477" s="39"/>
    </row>
    <row r="478" spans="6:6" ht="12.75" customHeight="1">
      <c r="F478" s="39"/>
    </row>
    <row r="479" spans="6:6" ht="12.75" customHeight="1">
      <c r="F479" s="39"/>
    </row>
    <row r="480" spans="6:6" ht="12.75" customHeight="1">
      <c r="F480" s="39"/>
    </row>
    <row r="481" spans="6:6" ht="12.75" customHeight="1">
      <c r="F481" s="39"/>
    </row>
    <row r="482" spans="6:6" ht="12.75" customHeight="1">
      <c r="F482" s="39"/>
    </row>
    <row r="483" spans="6:6" ht="12.75" customHeight="1">
      <c r="F483" s="39"/>
    </row>
    <row r="484" spans="6:6" ht="12.75" customHeight="1">
      <c r="F484" s="39"/>
    </row>
    <row r="485" spans="6:6" ht="12.75" customHeight="1">
      <c r="F485" s="39"/>
    </row>
    <row r="486" spans="6:6" ht="12.75" customHeight="1">
      <c r="F486" s="39"/>
    </row>
    <row r="487" spans="6:6" ht="12.75" customHeight="1">
      <c r="F487" s="39"/>
    </row>
    <row r="488" spans="6:6" ht="12.75" customHeight="1">
      <c r="F488" s="39"/>
    </row>
    <row r="489" spans="6:6" ht="12.75" customHeight="1">
      <c r="F489" s="39"/>
    </row>
    <row r="490" spans="6:6" ht="12.75" customHeight="1">
      <c r="F490" s="39"/>
    </row>
    <row r="491" spans="6:6" ht="12.75" customHeight="1">
      <c r="F491" s="39"/>
    </row>
    <row r="492" spans="6:6" ht="12.75" customHeight="1">
      <c r="F492" s="39"/>
    </row>
    <row r="493" spans="6:6" ht="12.75" customHeight="1">
      <c r="F493" s="39"/>
    </row>
    <row r="494" spans="6:6" ht="12.75" customHeight="1">
      <c r="F494" s="39"/>
    </row>
    <row r="495" spans="6:6" ht="12.75" customHeight="1">
      <c r="F495" s="39"/>
    </row>
    <row r="496" spans="6:6" ht="12.75" customHeight="1">
      <c r="F496" s="39"/>
    </row>
    <row r="497" spans="6:6" ht="12.75" customHeight="1">
      <c r="F497" s="39"/>
    </row>
    <row r="498" spans="6:6" ht="12.75" customHeight="1">
      <c r="F498" s="39"/>
    </row>
    <row r="499" spans="6:6" ht="12.75" customHeight="1">
      <c r="F499" s="39"/>
    </row>
    <row r="500" spans="6:6" ht="12.75" customHeight="1">
      <c r="F500" s="39"/>
    </row>
    <row r="501" spans="6:6" ht="12.75" customHeight="1">
      <c r="F501" s="39"/>
    </row>
    <row r="502" spans="6:6" ht="12.75" customHeight="1">
      <c r="F502" s="39"/>
    </row>
    <row r="503" spans="6:6" ht="12.75" customHeight="1">
      <c r="F503" s="39"/>
    </row>
    <row r="504" spans="6:6" ht="12.75" customHeight="1">
      <c r="F504" s="39"/>
    </row>
    <row r="505" spans="6:6" ht="12.75" customHeight="1">
      <c r="F505" s="39"/>
    </row>
    <row r="506" spans="6:6" ht="12.75" customHeight="1">
      <c r="F506" s="39"/>
    </row>
    <row r="507" spans="6:6" ht="12.75" customHeight="1">
      <c r="F507" s="39"/>
    </row>
    <row r="508" spans="6:6" ht="12.75" customHeight="1">
      <c r="F508" s="39"/>
    </row>
    <row r="509" spans="6:6" ht="12.75" customHeight="1">
      <c r="F509" s="39"/>
    </row>
    <row r="510" spans="6:6" ht="12.75" customHeight="1">
      <c r="F510" s="39"/>
    </row>
    <row r="511" spans="6:6" ht="12.75" customHeight="1">
      <c r="F511" s="39"/>
    </row>
    <row r="512" spans="6:6" ht="12.75" customHeight="1">
      <c r="F512" s="39"/>
    </row>
    <row r="513" spans="6:6" ht="12.75" customHeight="1">
      <c r="F513" s="39"/>
    </row>
    <row r="514" spans="6:6" ht="12.75" customHeight="1">
      <c r="F514" s="39"/>
    </row>
    <row r="515" spans="6:6" ht="12.75" customHeight="1">
      <c r="F515" s="39"/>
    </row>
    <row r="516" spans="6:6" ht="12.75" customHeight="1">
      <c r="F516" s="39"/>
    </row>
    <row r="517" spans="6:6" ht="12.75" customHeight="1">
      <c r="F517" s="39"/>
    </row>
    <row r="518" spans="6:6" ht="12.75" customHeight="1">
      <c r="F518" s="39"/>
    </row>
    <row r="519" spans="6:6" ht="12.75" customHeight="1">
      <c r="F519" s="39"/>
    </row>
    <row r="520" spans="6:6" ht="12.75" customHeight="1">
      <c r="F520" s="39"/>
    </row>
    <row r="521" spans="6:6" ht="12.75" customHeight="1">
      <c r="F521" s="39"/>
    </row>
    <row r="522" spans="6:6" ht="12.75" customHeight="1">
      <c r="F522" s="39"/>
    </row>
    <row r="523" spans="6:6" ht="12.75" customHeight="1">
      <c r="F523" s="39"/>
    </row>
    <row r="524" spans="6:6" ht="12.75" customHeight="1">
      <c r="F524" s="39"/>
    </row>
    <row r="525" spans="6:6" ht="12.75" customHeight="1">
      <c r="F525" s="39"/>
    </row>
    <row r="526" spans="6:6" ht="12.75" customHeight="1">
      <c r="F526" s="39"/>
    </row>
    <row r="527" spans="6:6" ht="12.75" customHeight="1">
      <c r="F527" s="39"/>
    </row>
    <row r="528" spans="6:6" ht="12.75" customHeight="1">
      <c r="F528" s="39"/>
    </row>
    <row r="529" spans="6:6" ht="12.75" customHeight="1">
      <c r="F529" s="39"/>
    </row>
    <row r="530" spans="6:6" ht="12.75" customHeight="1">
      <c r="F530" s="39"/>
    </row>
    <row r="531" spans="6:6" ht="12.75" customHeight="1">
      <c r="F531" s="39"/>
    </row>
    <row r="532" spans="6:6" ht="12.75" customHeight="1">
      <c r="F532" s="39"/>
    </row>
    <row r="533" spans="6:6" ht="12.75" customHeight="1">
      <c r="F533" s="39"/>
    </row>
    <row r="534" spans="6:6" ht="12.75" customHeight="1">
      <c r="F534" s="39"/>
    </row>
    <row r="535" spans="6:6" ht="12.75" customHeight="1">
      <c r="F535" s="39"/>
    </row>
    <row r="536" spans="6:6" ht="12.75" customHeight="1">
      <c r="F536" s="39"/>
    </row>
    <row r="537" spans="6:6" ht="12.75" customHeight="1">
      <c r="F537" s="39"/>
    </row>
    <row r="538" spans="6:6" ht="12.75" customHeight="1">
      <c r="F538" s="39"/>
    </row>
    <row r="539" spans="6:6" ht="12.75" customHeight="1">
      <c r="F539" s="39"/>
    </row>
    <row r="540" spans="6:6" ht="12.75" customHeight="1">
      <c r="F540" s="39"/>
    </row>
    <row r="541" spans="6:6" ht="12.75" customHeight="1">
      <c r="F541" s="39"/>
    </row>
    <row r="542" spans="6:6" ht="12.75" customHeight="1">
      <c r="F542" s="39"/>
    </row>
    <row r="543" spans="6:6" ht="12.75" customHeight="1">
      <c r="F543" s="39"/>
    </row>
    <row r="544" spans="6:6" ht="12.75" customHeight="1">
      <c r="F544" s="39"/>
    </row>
    <row r="545" spans="6:6" ht="12.75" customHeight="1">
      <c r="F545" s="39"/>
    </row>
    <row r="546" spans="6:6" ht="12.75" customHeight="1">
      <c r="F546" s="39"/>
    </row>
    <row r="547" spans="6:6" ht="12.75" customHeight="1">
      <c r="F547" s="39"/>
    </row>
    <row r="548" spans="6:6" ht="12.75" customHeight="1">
      <c r="F548" s="39"/>
    </row>
    <row r="549" spans="6:6" ht="12.75" customHeight="1">
      <c r="F549" s="39"/>
    </row>
    <row r="550" spans="6:6" ht="12.75" customHeight="1">
      <c r="F550" s="39"/>
    </row>
    <row r="551" spans="6:6" ht="12.75" customHeight="1">
      <c r="F551" s="39"/>
    </row>
    <row r="552" spans="6:6" ht="12.75" customHeight="1">
      <c r="F552" s="39"/>
    </row>
    <row r="553" spans="6:6" ht="12.75" customHeight="1">
      <c r="F553" s="39"/>
    </row>
    <row r="554" spans="6:6" ht="12.75" customHeight="1">
      <c r="F554" s="39"/>
    </row>
    <row r="555" spans="6:6" ht="12.75" customHeight="1">
      <c r="F555" s="39"/>
    </row>
    <row r="556" spans="6:6" ht="12.75" customHeight="1">
      <c r="F556" s="39"/>
    </row>
    <row r="557" spans="6:6" ht="12.75" customHeight="1">
      <c r="F557" s="39"/>
    </row>
    <row r="558" spans="6:6" ht="12.75" customHeight="1">
      <c r="F558" s="39"/>
    </row>
    <row r="559" spans="6:6" ht="12.75" customHeight="1">
      <c r="F559" s="39"/>
    </row>
    <row r="560" spans="6:6" ht="12.75" customHeight="1">
      <c r="F560" s="39"/>
    </row>
    <row r="561" spans="6:6" ht="12.75" customHeight="1">
      <c r="F561" s="39"/>
    </row>
    <row r="562" spans="6:6" ht="12.75" customHeight="1">
      <c r="F562" s="39"/>
    </row>
    <row r="563" spans="6:6" ht="12.75" customHeight="1">
      <c r="F563" s="39"/>
    </row>
    <row r="564" spans="6:6" ht="12.75" customHeight="1">
      <c r="F564" s="39"/>
    </row>
    <row r="565" spans="6:6" ht="12.75" customHeight="1">
      <c r="F565" s="39"/>
    </row>
    <row r="566" spans="6:6" ht="12.75" customHeight="1">
      <c r="F566" s="39"/>
    </row>
    <row r="567" spans="6:6" ht="12.75" customHeight="1">
      <c r="F567" s="39"/>
    </row>
    <row r="568" spans="6:6" ht="12.75" customHeight="1">
      <c r="F568" s="39"/>
    </row>
    <row r="569" spans="6:6" ht="12.75" customHeight="1">
      <c r="F569" s="39"/>
    </row>
    <row r="570" spans="6:6" ht="12.75" customHeight="1">
      <c r="F570" s="39"/>
    </row>
    <row r="571" spans="6:6" ht="12.75" customHeight="1">
      <c r="F571" s="39"/>
    </row>
    <row r="572" spans="6:6" ht="12.75" customHeight="1">
      <c r="F572" s="39"/>
    </row>
    <row r="573" spans="6:6" ht="12.75" customHeight="1">
      <c r="F573" s="39"/>
    </row>
    <row r="574" spans="6:6" ht="12.75" customHeight="1">
      <c r="F574" s="39"/>
    </row>
    <row r="575" spans="6:6" ht="12.75" customHeight="1">
      <c r="F575" s="39"/>
    </row>
    <row r="576" spans="6:6" ht="12.75" customHeight="1">
      <c r="F576" s="39"/>
    </row>
    <row r="577" spans="6:6" ht="12.75" customHeight="1">
      <c r="F577" s="39"/>
    </row>
    <row r="578" spans="6:6" ht="12.75" customHeight="1">
      <c r="F578" s="39"/>
    </row>
    <row r="579" spans="6:6" ht="12.75" customHeight="1">
      <c r="F579" s="39"/>
    </row>
    <row r="580" spans="6:6" ht="12.75" customHeight="1">
      <c r="F580" s="39"/>
    </row>
    <row r="581" spans="6:6" ht="12.75" customHeight="1">
      <c r="F581" s="39"/>
    </row>
    <row r="582" spans="6:6" ht="12.75" customHeight="1">
      <c r="F582" s="39"/>
    </row>
    <row r="583" spans="6:6" ht="12.75" customHeight="1">
      <c r="F583" s="39"/>
    </row>
    <row r="584" spans="6:6" ht="12.75" customHeight="1">
      <c r="F584" s="39"/>
    </row>
    <row r="585" spans="6:6" ht="12.75" customHeight="1">
      <c r="F585" s="39"/>
    </row>
    <row r="586" spans="6:6" ht="12.75" customHeight="1">
      <c r="F586" s="39"/>
    </row>
    <row r="587" spans="6:6" ht="12.75" customHeight="1">
      <c r="F587" s="39"/>
    </row>
    <row r="588" spans="6:6" ht="12.75" customHeight="1">
      <c r="F588" s="39"/>
    </row>
    <row r="589" spans="6:6" ht="12.75" customHeight="1">
      <c r="F589" s="39"/>
    </row>
    <row r="590" spans="6:6" ht="12.75" customHeight="1">
      <c r="F590" s="39"/>
    </row>
    <row r="591" spans="6:6" ht="12.75" customHeight="1">
      <c r="F591" s="39"/>
    </row>
    <row r="592" spans="6:6" ht="12.75" customHeight="1">
      <c r="F592" s="39"/>
    </row>
    <row r="593" spans="6:6" ht="12.75" customHeight="1">
      <c r="F593" s="39"/>
    </row>
    <row r="594" spans="6:6" ht="12.75" customHeight="1">
      <c r="F594" s="39"/>
    </row>
    <row r="595" spans="6:6" ht="12.75" customHeight="1">
      <c r="F595" s="39"/>
    </row>
    <row r="596" spans="6:6" ht="12.75" customHeight="1">
      <c r="F596" s="39"/>
    </row>
    <row r="597" spans="6:6" ht="12.75" customHeight="1">
      <c r="F597" s="39"/>
    </row>
    <row r="598" spans="6:6" ht="12.75" customHeight="1">
      <c r="F598" s="39"/>
    </row>
    <row r="599" spans="6:6" ht="12.75" customHeight="1">
      <c r="F599" s="39"/>
    </row>
    <row r="600" spans="6:6" ht="12.75" customHeight="1">
      <c r="F600" s="39"/>
    </row>
    <row r="601" spans="6:6" ht="12.75" customHeight="1">
      <c r="F601" s="39"/>
    </row>
    <row r="602" spans="6:6" ht="12.75" customHeight="1">
      <c r="F602" s="39"/>
    </row>
    <row r="603" spans="6:6" ht="12.75" customHeight="1">
      <c r="F603" s="39"/>
    </row>
    <row r="604" spans="6:6" ht="12.75" customHeight="1">
      <c r="F604" s="39"/>
    </row>
    <row r="605" spans="6:6" ht="12.75" customHeight="1">
      <c r="F605" s="39"/>
    </row>
    <row r="606" spans="6:6" ht="12.75" customHeight="1">
      <c r="F606" s="39"/>
    </row>
    <row r="607" spans="6:6" ht="12.75" customHeight="1">
      <c r="F607" s="39"/>
    </row>
    <row r="608" spans="6:6" ht="12.75" customHeight="1">
      <c r="F608" s="39"/>
    </row>
    <row r="609" spans="6:6" ht="12.75" customHeight="1">
      <c r="F609" s="39"/>
    </row>
    <row r="610" spans="6:6" ht="12.75" customHeight="1">
      <c r="F610" s="39"/>
    </row>
    <row r="611" spans="6:6" ht="12.75" customHeight="1">
      <c r="F611" s="39"/>
    </row>
    <row r="612" spans="6:6" ht="12.75" customHeight="1">
      <c r="F612" s="39"/>
    </row>
    <row r="613" spans="6:6" ht="12.75" customHeight="1">
      <c r="F613" s="39"/>
    </row>
    <row r="614" spans="6:6" ht="12.75" customHeight="1">
      <c r="F614" s="39"/>
    </row>
    <row r="615" spans="6:6" ht="12.75" customHeight="1">
      <c r="F615" s="39"/>
    </row>
    <row r="616" spans="6:6" ht="12.75" customHeight="1">
      <c r="F616" s="39"/>
    </row>
    <row r="617" spans="6:6" ht="12.75" customHeight="1">
      <c r="F617" s="39"/>
    </row>
    <row r="618" spans="6:6" ht="12.75" customHeight="1">
      <c r="F618" s="39"/>
    </row>
    <row r="619" spans="6:6" ht="12.75" customHeight="1">
      <c r="F619" s="39"/>
    </row>
    <row r="620" spans="6:6" ht="12.75" customHeight="1">
      <c r="F620" s="39"/>
    </row>
    <row r="621" spans="6:6" ht="12.75" customHeight="1">
      <c r="F621" s="39"/>
    </row>
    <row r="622" spans="6:6" ht="12.75" customHeight="1">
      <c r="F622" s="39"/>
    </row>
    <row r="623" spans="6:6" ht="12.75" customHeight="1">
      <c r="F623" s="39"/>
    </row>
    <row r="624" spans="6:6" ht="12.75" customHeight="1">
      <c r="F624" s="39"/>
    </row>
    <row r="625" spans="6:6" ht="12.75" customHeight="1">
      <c r="F625" s="39"/>
    </row>
    <row r="626" spans="6:6" ht="12.75" customHeight="1">
      <c r="F626" s="39"/>
    </row>
    <row r="627" spans="6:6" ht="12.75" customHeight="1">
      <c r="F627" s="39"/>
    </row>
    <row r="628" spans="6:6" ht="12.75" customHeight="1">
      <c r="F628" s="39"/>
    </row>
    <row r="629" spans="6:6" ht="12.75" customHeight="1">
      <c r="F629" s="39"/>
    </row>
    <row r="630" spans="6:6" ht="12.75" customHeight="1">
      <c r="F630" s="39"/>
    </row>
    <row r="631" spans="6:6" ht="12.75" customHeight="1">
      <c r="F631" s="39"/>
    </row>
    <row r="632" spans="6:6" ht="12.75" customHeight="1">
      <c r="F632" s="39"/>
    </row>
    <row r="633" spans="6:6" ht="12.75" customHeight="1">
      <c r="F633" s="39"/>
    </row>
    <row r="634" spans="6:6" ht="12.75" customHeight="1">
      <c r="F634" s="39"/>
    </row>
    <row r="635" spans="6:6" ht="12.75" customHeight="1">
      <c r="F635" s="39"/>
    </row>
    <row r="636" spans="6:6" ht="12.75" customHeight="1">
      <c r="F636" s="39"/>
    </row>
    <row r="637" spans="6:6" ht="12.75" customHeight="1">
      <c r="F637" s="39"/>
    </row>
    <row r="638" spans="6:6" ht="12.75" customHeight="1">
      <c r="F638" s="39"/>
    </row>
    <row r="639" spans="6:6" ht="12.75" customHeight="1">
      <c r="F639" s="39"/>
    </row>
    <row r="640" spans="6:6" ht="12.75" customHeight="1">
      <c r="F640" s="39"/>
    </row>
    <row r="641" spans="6:6" ht="12.75" customHeight="1">
      <c r="F641" s="39"/>
    </row>
    <row r="642" spans="6:6" ht="12.75" customHeight="1">
      <c r="F642" s="39"/>
    </row>
    <row r="643" spans="6:6" ht="12.75" customHeight="1">
      <c r="F643" s="39"/>
    </row>
    <row r="644" spans="6:6" ht="12.75" customHeight="1">
      <c r="F644" s="39"/>
    </row>
    <row r="645" spans="6:6" ht="12.75" customHeight="1">
      <c r="F645" s="39"/>
    </row>
    <row r="646" spans="6:6" ht="12.75" customHeight="1">
      <c r="F646" s="39"/>
    </row>
    <row r="647" spans="6:6" ht="12.75" customHeight="1">
      <c r="F647" s="39"/>
    </row>
    <row r="648" spans="6:6" ht="12.75" customHeight="1">
      <c r="F648" s="39"/>
    </row>
    <row r="649" spans="6:6" ht="12.75" customHeight="1">
      <c r="F649" s="39"/>
    </row>
    <row r="650" spans="6:6" ht="12.75" customHeight="1">
      <c r="F650" s="39"/>
    </row>
    <row r="651" spans="6:6" ht="12.75" customHeight="1">
      <c r="F651" s="39"/>
    </row>
    <row r="652" spans="6:6" ht="12.75" customHeight="1">
      <c r="F652" s="39"/>
    </row>
    <row r="653" spans="6:6" ht="12.75" customHeight="1">
      <c r="F653" s="39"/>
    </row>
    <row r="654" spans="6:6" ht="12.75" customHeight="1">
      <c r="F654" s="39"/>
    </row>
    <row r="655" spans="6:6" ht="12.75" customHeight="1">
      <c r="F655" s="39"/>
    </row>
    <row r="656" spans="6:6" ht="12.75" customHeight="1">
      <c r="F656" s="39"/>
    </row>
    <row r="657" spans="6:6" ht="12.75" customHeight="1">
      <c r="F657" s="39"/>
    </row>
    <row r="658" spans="6:6" ht="12.75" customHeight="1">
      <c r="F658" s="39"/>
    </row>
    <row r="659" spans="6:6" ht="12.75" customHeight="1">
      <c r="F659" s="39"/>
    </row>
    <row r="660" spans="6:6" ht="12.75" customHeight="1">
      <c r="F660" s="39"/>
    </row>
    <row r="661" spans="6:6" ht="12.75" customHeight="1">
      <c r="F661" s="39"/>
    </row>
    <row r="662" spans="6:6" ht="12.75" customHeight="1">
      <c r="F662" s="39"/>
    </row>
    <row r="663" spans="6:6" ht="12.75" customHeight="1">
      <c r="F663" s="39"/>
    </row>
    <row r="664" spans="6:6" ht="12.75" customHeight="1">
      <c r="F664" s="39"/>
    </row>
    <row r="665" spans="6:6" ht="12.75" customHeight="1">
      <c r="F665" s="39"/>
    </row>
    <row r="666" spans="6:6" ht="12.75" customHeight="1">
      <c r="F666" s="39"/>
    </row>
    <row r="667" spans="6:6" ht="12.75" customHeight="1">
      <c r="F667" s="39"/>
    </row>
    <row r="668" spans="6:6" ht="12.75" customHeight="1">
      <c r="F668" s="39"/>
    </row>
    <row r="669" spans="6:6" ht="12.75" customHeight="1">
      <c r="F669" s="39"/>
    </row>
    <row r="670" spans="6:6" ht="12.75" customHeight="1">
      <c r="F670" s="39"/>
    </row>
    <row r="671" spans="6:6" ht="12.75" customHeight="1">
      <c r="F671" s="39"/>
    </row>
    <row r="672" spans="6:6" ht="12.75" customHeight="1">
      <c r="F672" s="39"/>
    </row>
    <row r="673" spans="6:6" ht="12.75" customHeight="1">
      <c r="F673" s="39"/>
    </row>
    <row r="674" spans="6:6" ht="12.75" customHeight="1">
      <c r="F674" s="39"/>
    </row>
    <row r="675" spans="6:6" ht="12.75" customHeight="1">
      <c r="F675" s="39"/>
    </row>
    <row r="676" spans="6:6" ht="12.75" customHeight="1">
      <c r="F676" s="39"/>
    </row>
    <row r="677" spans="6:6" ht="12.75" customHeight="1">
      <c r="F677" s="39"/>
    </row>
    <row r="678" spans="6:6" ht="12.75" customHeight="1">
      <c r="F678" s="39"/>
    </row>
    <row r="679" spans="6:6" ht="12.75" customHeight="1">
      <c r="F679" s="39"/>
    </row>
    <row r="680" spans="6:6" ht="12.75" customHeight="1">
      <c r="F680" s="39"/>
    </row>
    <row r="681" spans="6:6" ht="12.75" customHeight="1">
      <c r="F681" s="39"/>
    </row>
    <row r="682" spans="6:6" ht="12.75" customHeight="1">
      <c r="F682" s="39"/>
    </row>
    <row r="683" spans="6:6" ht="12.75" customHeight="1">
      <c r="F683" s="39"/>
    </row>
    <row r="684" spans="6:6" ht="12.75" customHeight="1">
      <c r="F684" s="39"/>
    </row>
    <row r="685" spans="6:6" ht="12.75" customHeight="1">
      <c r="F685" s="39"/>
    </row>
    <row r="686" spans="6:6" ht="12.75" customHeight="1">
      <c r="F686" s="39"/>
    </row>
    <row r="687" spans="6:6" ht="12.75" customHeight="1">
      <c r="F687" s="39"/>
    </row>
    <row r="688" spans="6:6" ht="12.75" customHeight="1">
      <c r="F688" s="39"/>
    </row>
    <row r="689" spans="6:6" ht="12.75" customHeight="1">
      <c r="F689" s="39"/>
    </row>
    <row r="690" spans="6:6" ht="12.75" customHeight="1">
      <c r="F690" s="39"/>
    </row>
    <row r="691" spans="6:6" ht="12.75" customHeight="1">
      <c r="F691" s="39"/>
    </row>
    <row r="692" spans="6:6" ht="12.75" customHeight="1">
      <c r="F692" s="39"/>
    </row>
    <row r="693" spans="6:6" ht="12.75" customHeight="1">
      <c r="F693" s="39"/>
    </row>
    <row r="694" spans="6:6" ht="12.75" customHeight="1">
      <c r="F694" s="39"/>
    </row>
    <row r="695" spans="6:6" ht="12.75" customHeight="1">
      <c r="F695" s="39"/>
    </row>
    <row r="696" spans="6:6" ht="12.75" customHeight="1">
      <c r="F696" s="39"/>
    </row>
    <row r="697" spans="6:6" ht="12.75" customHeight="1">
      <c r="F697" s="39"/>
    </row>
    <row r="698" spans="6:6" ht="12.75" customHeight="1">
      <c r="F698" s="39"/>
    </row>
    <row r="699" spans="6:6" ht="12.75" customHeight="1">
      <c r="F699" s="39"/>
    </row>
    <row r="700" spans="6:6" ht="12.75" customHeight="1">
      <c r="F700" s="39"/>
    </row>
    <row r="701" spans="6:6" ht="12.75" customHeight="1">
      <c r="F701" s="39"/>
    </row>
    <row r="702" spans="6:6" ht="12.75" customHeight="1">
      <c r="F702" s="39"/>
    </row>
    <row r="703" spans="6:6" ht="12.75" customHeight="1">
      <c r="F703" s="39"/>
    </row>
    <row r="704" spans="6:6" ht="12.75" customHeight="1">
      <c r="F704" s="39"/>
    </row>
    <row r="705" spans="6:6" ht="12.75" customHeight="1">
      <c r="F705" s="39"/>
    </row>
    <row r="706" spans="6:6" ht="12.75" customHeight="1">
      <c r="F706" s="39"/>
    </row>
    <row r="707" spans="6:6" ht="12.75" customHeight="1">
      <c r="F707" s="39"/>
    </row>
    <row r="708" spans="6:6" ht="12.75" customHeight="1">
      <c r="F708" s="39"/>
    </row>
    <row r="709" spans="6:6" ht="12.75" customHeight="1">
      <c r="F709" s="39"/>
    </row>
    <row r="710" spans="6:6" ht="12.75" customHeight="1">
      <c r="F710" s="39"/>
    </row>
    <row r="711" spans="6:6" ht="12.75" customHeight="1">
      <c r="F711" s="39"/>
    </row>
    <row r="712" spans="6:6" ht="12.75" customHeight="1">
      <c r="F712" s="39"/>
    </row>
    <row r="713" spans="6:6" ht="12.75" customHeight="1">
      <c r="F713" s="39"/>
    </row>
    <row r="714" spans="6:6" ht="12.75" customHeight="1">
      <c r="F714" s="39"/>
    </row>
    <row r="715" spans="6:6" ht="12.75" customHeight="1">
      <c r="F715" s="39"/>
    </row>
    <row r="716" spans="6:6" ht="12.75" customHeight="1">
      <c r="F716" s="39"/>
    </row>
    <row r="717" spans="6:6" ht="12.75" customHeight="1">
      <c r="F717" s="39"/>
    </row>
    <row r="718" spans="6:6" ht="12.75" customHeight="1">
      <c r="F718" s="39"/>
    </row>
    <row r="719" spans="6:6" ht="12.75" customHeight="1">
      <c r="F719" s="39"/>
    </row>
    <row r="720" spans="6:6" ht="12.75" customHeight="1">
      <c r="F720" s="39"/>
    </row>
    <row r="721" spans="6:6" ht="12.75" customHeight="1">
      <c r="F721" s="39"/>
    </row>
    <row r="722" spans="6:6" ht="12.75" customHeight="1">
      <c r="F722" s="39"/>
    </row>
    <row r="723" spans="6:6" ht="12.75" customHeight="1">
      <c r="F723" s="39"/>
    </row>
    <row r="724" spans="6:6" ht="12.75" customHeight="1">
      <c r="F724" s="39"/>
    </row>
    <row r="725" spans="6:6" ht="12.75" customHeight="1">
      <c r="F725" s="39"/>
    </row>
    <row r="726" spans="6:6" ht="12.75" customHeight="1">
      <c r="F726" s="39"/>
    </row>
    <row r="727" spans="6:6" ht="12.75" customHeight="1">
      <c r="F727" s="39"/>
    </row>
    <row r="728" spans="6:6" ht="12.75" customHeight="1">
      <c r="F728" s="39"/>
    </row>
    <row r="729" spans="6:6" ht="12.75" customHeight="1">
      <c r="F729" s="39"/>
    </row>
    <row r="730" spans="6:6" ht="12.75" customHeight="1">
      <c r="F730" s="39"/>
    </row>
    <row r="731" spans="6:6" ht="12.75" customHeight="1">
      <c r="F731" s="39"/>
    </row>
    <row r="732" spans="6:6" ht="12.75" customHeight="1">
      <c r="F732" s="39"/>
    </row>
    <row r="733" spans="6:6" ht="12.75" customHeight="1">
      <c r="F733" s="39"/>
    </row>
    <row r="734" spans="6:6" ht="12.75" customHeight="1">
      <c r="F734" s="39"/>
    </row>
    <row r="735" spans="6:6" ht="12.75" customHeight="1">
      <c r="F735" s="39"/>
    </row>
    <row r="736" spans="6:6" ht="12.75" customHeight="1">
      <c r="F736" s="39"/>
    </row>
    <row r="737" spans="6:6" ht="12.75" customHeight="1">
      <c r="F737" s="39"/>
    </row>
    <row r="738" spans="6:6" ht="12.75" customHeight="1">
      <c r="F738" s="39"/>
    </row>
    <row r="739" spans="6:6" ht="12.75" customHeight="1">
      <c r="F739" s="39"/>
    </row>
    <row r="740" spans="6:6" ht="12.75" customHeight="1">
      <c r="F740" s="39"/>
    </row>
    <row r="741" spans="6:6" ht="12.75" customHeight="1">
      <c r="F741" s="39"/>
    </row>
    <row r="742" spans="6:6" ht="12.75" customHeight="1">
      <c r="F742" s="39"/>
    </row>
    <row r="743" spans="6:6" ht="12.75" customHeight="1">
      <c r="F743" s="39"/>
    </row>
    <row r="744" spans="6:6" ht="12.75" customHeight="1">
      <c r="F744" s="39"/>
    </row>
    <row r="745" spans="6:6" ht="12.75" customHeight="1">
      <c r="F745" s="39"/>
    </row>
    <row r="746" spans="6:6" ht="12.75" customHeight="1">
      <c r="F746" s="39"/>
    </row>
    <row r="747" spans="6:6" ht="12.75" customHeight="1">
      <c r="F747" s="39"/>
    </row>
    <row r="748" spans="6:6" ht="12.75" customHeight="1">
      <c r="F748" s="39"/>
    </row>
    <row r="749" spans="6:6" ht="12.75" customHeight="1">
      <c r="F749" s="39"/>
    </row>
    <row r="750" spans="6:6" ht="12.75" customHeight="1">
      <c r="F750" s="39"/>
    </row>
    <row r="751" spans="6:6" ht="12.75" customHeight="1">
      <c r="F751" s="39"/>
    </row>
    <row r="752" spans="6:6" ht="12.75" customHeight="1">
      <c r="F752" s="39"/>
    </row>
    <row r="753" spans="6:6" ht="12.75" customHeight="1">
      <c r="F753" s="39"/>
    </row>
    <row r="754" spans="6:6" ht="12.75" customHeight="1">
      <c r="F754" s="39"/>
    </row>
    <row r="755" spans="6:6" ht="12.75" customHeight="1">
      <c r="F755" s="39"/>
    </row>
    <row r="756" spans="6:6" ht="12.75" customHeight="1">
      <c r="F756" s="39"/>
    </row>
    <row r="757" spans="6:6" ht="12.75" customHeight="1">
      <c r="F757" s="39"/>
    </row>
    <row r="758" spans="6:6" ht="12.75" customHeight="1">
      <c r="F758" s="39"/>
    </row>
    <row r="759" spans="6:6" ht="12.75" customHeight="1">
      <c r="F759" s="39"/>
    </row>
    <row r="760" spans="6:6" ht="12.75" customHeight="1">
      <c r="F760" s="39"/>
    </row>
    <row r="761" spans="6:6" ht="12.75" customHeight="1">
      <c r="F761" s="39"/>
    </row>
    <row r="762" spans="6:6" ht="12.75" customHeight="1">
      <c r="F762" s="39"/>
    </row>
    <row r="763" spans="6:6" ht="12.75" customHeight="1">
      <c r="F763" s="39"/>
    </row>
    <row r="764" spans="6:6" ht="12.75" customHeight="1">
      <c r="F764" s="39"/>
    </row>
    <row r="765" spans="6:6" ht="12.75" customHeight="1">
      <c r="F765" s="39"/>
    </row>
    <row r="766" spans="6:6" ht="12.75" customHeight="1">
      <c r="F766" s="39"/>
    </row>
    <row r="767" spans="6:6" ht="12.75" customHeight="1">
      <c r="F767" s="39"/>
    </row>
    <row r="768" spans="6:6" ht="12.75" customHeight="1">
      <c r="F768" s="39"/>
    </row>
    <row r="769" spans="6:6" ht="12.75" customHeight="1">
      <c r="F769" s="39"/>
    </row>
    <row r="770" spans="6:6" ht="12.75" customHeight="1">
      <c r="F770" s="39"/>
    </row>
    <row r="771" spans="6:6" ht="12.75" customHeight="1">
      <c r="F771" s="39"/>
    </row>
    <row r="772" spans="6:6" ht="12.75" customHeight="1">
      <c r="F772" s="39"/>
    </row>
    <row r="773" spans="6:6" ht="12.75" customHeight="1">
      <c r="F773" s="39"/>
    </row>
    <row r="774" spans="6:6" ht="12.75" customHeight="1">
      <c r="F774" s="39"/>
    </row>
    <row r="775" spans="6:6" ht="12.75" customHeight="1">
      <c r="F775" s="39"/>
    </row>
    <row r="776" spans="6:6" ht="12.75" customHeight="1">
      <c r="F776" s="39"/>
    </row>
    <row r="777" spans="6:6" ht="12.75" customHeight="1">
      <c r="F777" s="39"/>
    </row>
    <row r="778" spans="6:6" ht="12.75" customHeight="1">
      <c r="F778" s="39"/>
    </row>
    <row r="779" spans="6:6" ht="12.75" customHeight="1">
      <c r="F779" s="39"/>
    </row>
    <row r="780" spans="6:6" ht="12.75" customHeight="1">
      <c r="F780" s="39"/>
    </row>
    <row r="781" spans="6:6" ht="12.75" customHeight="1">
      <c r="F781" s="39"/>
    </row>
    <row r="782" spans="6:6" ht="12.75" customHeight="1">
      <c r="F782" s="39"/>
    </row>
    <row r="783" spans="6:6" ht="12.75" customHeight="1">
      <c r="F783" s="39"/>
    </row>
    <row r="784" spans="6:6" ht="12.75" customHeight="1">
      <c r="F784" s="39"/>
    </row>
    <row r="785" spans="6:6" ht="12.75" customHeight="1">
      <c r="F785" s="39"/>
    </row>
    <row r="786" spans="6:6" ht="12.75" customHeight="1">
      <c r="F786" s="39"/>
    </row>
    <row r="787" spans="6:6" ht="12.75" customHeight="1">
      <c r="F787" s="39"/>
    </row>
    <row r="788" spans="6:6" ht="12.75" customHeight="1">
      <c r="F788" s="39"/>
    </row>
    <row r="789" spans="6:6" ht="12.75" customHeight="1">
      <c r="F789" s="39"/>
    </row>
    <row r="790" spans="6:6" ht="12.75" customHeight="1">
      <c r="F790" s="39"/>
    </row>
    <row r="791" spans="6:6" ht="12.75" customHeight="1">
      <c r="F791" s="39"/>
    </row>
    <row r="792" spans="6:6" ht="12.75" customHeight="1">
      <c r="F792" s="39"/>
    </row>
    <row r="793" spans="6:6" ht="12.75" customHeight="1">
      <c r="F793" s="39"/>
    </row>
    <row r="794" spans="6:6" ht="12.75" customHeight="1">
      <c r="F794" s="39"/>
    </row>
    <row r="795" spans="6:6" ht="12.75" customHeight="1">
      <c r="F795" s="39"/>
    </row>
    <row r="796" spans="6:6" ht="12.75" customHeight="1">
      <c r="F796" s="39"/>
    </row>
    <row r="797" spans="6:6" ht="12.75" customHeight="1">
      <c r="F797" s="39"/>
    </row>
    <row r="798" spans="6:6" ht="12.75" customHeight="1">
      <c r="F798" s="39"/>
    </row>
    <row r="799" spans="6:6" ht="12.75" customHeight="1">
      <c r="F799" s="39"/>
    </row>
    <row r="800" spans="6:6" ht="12.75" customHeight="1">
      <c r="F800" s="39"/>
    </row>
    <row r="801" spans="6:6" ht="12.75" customHeight="1">
      <c r="F801" s="39"/>
    </row>
    <row r="802" spans="6:6" ht="12.75" customHeight="1">
      <c r="F802" s="39"/>
    </row>
    <row r="803" spans="6:6" ht="12.75" customHeight="1">
      <c r="F803" s="39"/>
    </row>
    <row r="804" spans="6:6" ht="12.75" customHeight="1">
      <c r="F804" s="39"/>
    </row>
    <row r="805" spans="6:6" ht="12.75" customHeight="1">
      <c r="F805" s="39"/>
    </row>
    <row r="806" spans="6:6" ht="12.75" customHeight="1">
      <c r="F806" s="39"/>
    </row>
    <row r="807" spans="6:6" ht="12.75" customHeight="1">
      <c r="F807" s="39"/>
    </row>
    <row r="808" spans="6:6" ht="12.75" customHeight="1">
      <c r="F808" s="39"/>
    </row>
    <row r="809" spans="6:6" ht="12.75" customHeight="1">
      <c r="F809" s="39"/>
    </row>
    <row r="810" spans="6:6" ht="12.75" customHeight="1">
      <c r="F810" s="39"/>
    </row>
    <row r="811" spans="6:6" ht="12.75" customHeight="1">
      <c r="F811" s="39"/>
    </row>
    <row r="812" spans="6:6" ht="12.75" customHeight="1">
      <c r="F812" s="39"/>
    </row>
    <row r="813" spans="6:6" ht="12.75" customHeight="1">
      <c r="F813" s="39"/>
    </row>
    <row r="814" spans="6:6" ht="12.75" customHeight="1">
      <c r="F814" s="39"/>
    </row>
    <row r="815" spans="6:6" ht="12.75" customHeight="1">
      <c r="F815" s="39"/>
    </row>
    <row r="816" spans="6:6" ht="12.75" customHeight="1">
      <c r="F816" s="39"/>
    </row>
    <row r="817" spans="6:6" ht="12.75" customHeight="1">
      <c r="F817" s="39"/>
    </row>
    <row r="818" spans="6:6" ht="12.75" customHeight="1">
      <c r="F818" s="39"/>
    </row>
    <row r="819" spans="6:6" ht="12.75" customHeight="1">
      <c r="F819" s="39"/>
    </row>
    <row r="820" spans="6:6" ht="12.75" customHeight="1">
      <c r="F820" s="39"/>
    </row>
    <row r="821" spans="6:6" ht="12.75" customHeight="1">
      <c r="F821" s="39"/>
    </row>
    <row r="822" spans="6:6" ht="12.75" customHeight="1">
      <c r="F822" s="39"/>
    </row>
    <row r="823" spans="6:6" ht="12.75" customHeight="1">
      <c r="F823" s="39"/>
    </row>
    <row r="824" spans="6:6" ht="12.75" customHeight="1">
      <c r="F824" s="39"/>
    </row>
    <row r="825" spans="6:6" ht="12.75" customHeight="1">
      <c r="F825" s="39"/>
    </row>
    <row r="826" spans="6:6" ht="12.75" customHeight="1">
      <c r="F826" s="39"/>
    </row>
    <row r="827" spans="6:6" ht="12.75" customHeight="1">
      <c r="F827" s="39"/>
    </row>
    <row r="828" spans="6:6" ht="12.75" customHeight="1">
      <c r="F828" s="39"/>
    </row>
    <row r="829" spans="6:6" ht="12.75" customHeight="1">
      <c r="F829" s="39"/>
    </row>
    <row r="830" spans="6:6" ht="12.75" customHeight="1">
      <c r="F830" s="39"/>
    </row>
    <row r="831" spans="6:6" ht="12.75" customHeight="1">
      <c r="F831" s="39"/>
    </row>
    <row r="832" spans="6:6" ht="12.75" customHeight="1">
      <c r="F832" s="39"/>
    </row>
    <row r="833" spans="6:6" ht="12.75" customHeight="1">
      <c r="F833" s="39"/>
    </row>
    <row r="834" spans="6:6" ht="12.75" customHeight="1">
      <c r="F834" s="39"/>
    </row>
    <row r="835" spans="6:6" ht="12.75" customHeight="1">
      <c r="F835" s="39"/>
    </row>
    <row r="836" spans="6:6" ht="12.75" customHeight="1">
      <c r="F836" s="39"/>
    </row>
    <row r="837" spans="6:6" ht="12.75" customHeight="1">
      <c r="F837" s="39"/>
    </row>
    <row r="838" spans="6:6" ht="12.75" customHeight="1">
      <c r="F838" s="39"/>
    </row>
    <row r="839" spans="6:6" ht="12.75" customHeight="1">
      <c r="F839" s="39"/>
    </row>
    <row r="840" spans="6:6" ht="12.75" customHeight="1">
      <c r="F840" s="39"/>
    </row>
    <row r="841" spans="6:6" ht="12.75" customHeight="1">
      <c r="F841" s="39"/>
    </row>
    <row r="842" spans="6:6" ht="12.75" customHeight="1">
      <c r="F842" s="39"/>
    </row>
    <row r="843" spans="6:6" ht="12.75" customHeight="1">
      <c r="F843" s="39"/>
    </row>
    <row r="844" spans="6:6" ht="12.75" customHeight="1">
      <c r="F844" s="39"/>
    </row>
    <row r="845" spans="6:6" ht="12.75" customHeight="1">
      <c r="F845" s="39"/>
    </row>
    <row r="846" spans="6:6" ht="12.75" customHeight="1">
      <c r="F846" s="39"/>
    </row>
    <row r="847" spans="6:6" ht="12.75" customHeight="1">
      <c r="F847" s="39"/>
    </row>
    <row r="848" spans="6:6" ht="12.75" customHeight="1">
      <c r="F848" s="39"/>
    </row>
    <row r="849" spans="6:6" ht="12.75" customHeight="1">
      <c r="F849" s="39"/>
    </row>
    <row r="850" spans="6:6" ht="12.75" customHeight="1">
      <c r="F850" s="39"/>
    </row>
    <row r="851" spans="6:6" ht="12.75" customHeight="1">
      <c r="F851" s="39"/>
    </row>
    <row r="852" spans="6:6" ht="12.75" customHeight="1">
      <c r="F852" s="39"/>
    </row>
    <row r="853" spans="6:6" ht="12.75" customHeight="1">
      <c r="F853" s="39"/>
    </row>
    <row r="854" spans="6:6" ht="12.75" customHeight="1">
      <c r="F854" s="39"/>
    </row>
    <row r="855" spans="6:6" ht="12.75" customHeight="1">
      <c r="F855" s="39"/>
    </row>
    <row r="856" spans="6:6" ht="12.75" customHeight="1">
      <c r="F856" s="39"/>
    </row>
    <row r="857" spans="6:6" ht="12.75" customHeight="1">
      <c r="F857" s="39"/>
    </row>
    <row r="858" spans="6:6" ht="12.75" customHeight="1">
      <c r="F858" s="39"/>
    </row>
    <row r="859" spans="6:6" ht="12.75" customHeight="1">
      <c r="F859" s="39"/>
    </row>
    <row r="860" spans="6:6" ht="12.75" customHeight="1">
      <c r="F860" s="39"/>
    </row>
    <row r="861" spans="6:6" ht="12.75" customHeight="1">
      <c r="F861" s="39"/>
    </row>
    <row r="862" spans="6:6" ht="12.75" customHeight="1">
      <c r="F862" s="39"/>
    </row>
    <row r="863" spans="6:6" ht="12.75" customHeight="1">
      <c r="F863" s="39"/>
    </row>
    <row r="864" spans="6:6" ht="12.75" customHeight="1">
      <c r="F864" s="39"/>
    </row>
    <row r="865" spans="6:6" ht="12.75" customHeight="1">
      <c r="F865" s="39"/>
    </row>
    <row r="866" spans="6:6" ht="12.75" customHeight="1">
      <c r="F866" s="39"/>
    </row>
    <row r="867" spans="6:6" ht="12.75" customHeight="1">
      <c r="F867" s="39"/>
    </row>
    <row r="868" spans="6:6" ht="12.75" customHeight="1">
      <c r="F868" s="39"/>
    </row>
    <row r="869" spans="6:6" ht="12.75" customHeight="1">
      <c r="F869" s="39"/>
    </row>
    <row r="870" spans="6:6" ht="12.75" customHeight="1">
      <c r="F870" s="39"/>
    </row>
    <row r="871" spans="6:6" ht="12.75" customHeight="1">
      <c r="F871" s="39"/>
    </row>
    <row r="872" spans="6:6" ht="12.75" customHeight="1">
      <c r="F872" s="39"/>
    </row>
    <row r="873" spans="6:6" ht="12.75" customHeight="1">
      <c r="F873" s="39"/>
    </row>
    <row r="874" spans="6:6" ht="12.75" customHeight="1">
      <c r="F874" s="39"/>
    </row>
    <row r="875" spans="6:6" ht="12.75" customHeight="1">
      <c r="F875" s="39"/>
    </row>
    <row r="876" spans="6:6" ht="12.75" customHeight="1">
      <c r="F876" s="39"/>
    </row>
    <row r="877" spans="6:6" ht="12.75" customHeight="1">
      <c r="F877" s="39"/>
    </row>
    <row r="878" spans="6:6" ht="12.75" customHeight="1">
      <c r="F878" s="39"/>
    </row>
    <row r="879" spans="6:6" ht="12.75" customHeight="1">
      <c r="F879" s="39"/>
    </row>
    <row r="880" spans="6:6" ht="12.75" customHeight="1">
      <c r="F880" s="39"/>
    </row>
    <row r="881" spans="6:6" ht="12.75" customHeight="1">
      <c r="F881" s="39"/>
    </row>
    <row r="882" spans="6:6" ht="12.75" customHeight="1">
      <c r="F882" s="39"/>
    </row>
    <row r="883" spans="6:6" ht="12.75" customHeight="1">
      <c r="F883" s="39"/>
    </row>
    <row r="884" spans="6:6" ht="12.75" customHeight="1">
      <c r="F884" s="39"/>
    </row>
    <row r="885" spans="6:6" ht="12.75" customHeight="1">
      <c r="F885" s="39"/>
    </row>
    <row r="886" spans="6:6" ht="12.75" customHeight="1">
      <c r="F886" s="39"/>
    </row>
    <row r="887" spans="6:6" ht="12.75" customHeight="1">
      <c r="F887" s="39"/>
    </row>
    <row r="888" spans="6:6" ht="12.75" customHeight="1">
      <c r="F888" s="39"/>
    </row>
    <row r="889" spans="6:6" ht="12.75" customHeight="1">
      <c r="F889" s="39"/>
    </row>
    <row r="890" spans="6:6" ht="12.75" customHeight="1">
      <c r="F890" s="39"/>
    </row>
    <row r="891" spans="6:6" ht="12.75" customHeight="1">
      <c r="F891" s="39"/>
    </row>
    <row r="892" spans="6:6" ht="12.75" customHeight="1">
      <c r="F892" s="39"/>
    </row>
    <row r="893" spans="6:6" ht="12.75" customHeight="1">
      <c r="F893" s="39"/>
    </row>
    <row r="894" spans="6:6" ht="12.75" customHeight="1">
      <c r="F894" s="39"/>
    </row>
    <row r="895" spans="6:6" ht="12.75" customHeight="1">
      <c r="F895" s="39"/>
    </row>
    <row r="896" spans="6:6" ht="12.75" customHeight="1">
      <c r="F896" s="39"/>
    </row>
    <row r="897" spans="6:6" ht="12.75" customHeight="1">
      <c r="F897" s="39"/>
    </row>
    <row r="898" spans="6:6" ht="12.75" customHeight="1">
      <c r="F898" s="39"/>
    </row>
    <row r="899" spans="6:6" ht="12.75" customHeight="1">
      <c r="F899" s="39"/>
    </row>
    <row r="900" spans="6:6" ht="12.75" customHeight="1">
      <c r="F900" s="39"/>
    </row>
    <row r="901" spans="6:6" ht="12.75" customHeight="1">
      <c r="F901" s="39"/>
    </row>
    <row r="902" spans="6:6" ht="12.75" customHeight="1">
      <c r="F902" s="39"/>
    </row>
    <row r="903" spans="6:6" ht="12.75" customHeight="1">
      <c r="F903" s="39"/>
    </row>
    <row r="904" spans="6:6" ht="12.75" customHeight="1">
      <c r="F904" s="39"/>
    </row>
    <row r="905" spans="6:6" ht="12.75" customHeight="1">
      <c r="F905" s="39"/>
    </row>
    <row r="906" spans="6:6" ht="12.75" customHeight="1">
      <c r="F906" s="39"/>
    </row>
    <row r="907" spans="6:6" ht="12.75" customHeight="1">
      <c r="F907" s="39"/>
    </row>
    <row r="908" spans="6:6" ht="12.75" customHeight="1">
      <c r="F908" s="39"/>
    </row>
    <row r="909" spans="6:6" ht="12.75" customHeight="1">
      <c r="F909" s="39"/>
    </row>
    <row r="910" spans="6:6" ht="12.75" customHeight="1">
      <c r="F910" s="39"/>
    </row>
    <row r="911" spans="6:6" ht="12.75" customHeight="1">
      <c r="F911" s="39"/>
    </row>
    <row r="912" spans="6:6" ht="12.75" customHeight="1">
      <c r="F912" s="39"/>
    </row>
    <row r="913" spans="6:6" ht="12.75" customHeight="1">
      <c r="F913" s="39"/>
    </row>
    <row r="914" spans="6:6" ht="12.75" customHeight="1">
      <c r="F914" s="39"/>
    </row>
    <row r="915" spans="6:6" ht="12.75" customHeight="1">
      <c r="F915" s="39"/>
    </row>
    <row r="916" spans="6:6" ht="12.75" customHeight="1">
      <c r="F916" s="39"/>
    </row>
    <row r="917" spans="6:6" ht="12.75" customHeight="1">
      <c r="F917" s="39"/>
    </row>
    <row r="918" spans="6:6" ht="12.75" customHeight="1">
      <c r="F918" s="39"/>
    </row>
    <row r="919" spans="6:6" ht="12.75" customHeight="1">
      <c r="F919" s="39"/>
    </row>
    <row r="920" spans="6:6" ht="12.75" customHeight="1">
      <c r="F920" s="39"/>
    </row>
    <row r="921" spans="6:6" ht="12.75" customHeight="1">
      <c r="F921" s="39"/>
    </row>
    <row r="922" spans="6:6" ht="12.75" customHeight="1">
      <c r="F922" s="39"/>
    </row>
    <row r="923" spans="6:6" ht="12.75" customHeight="1">
      <c r="F923" s="39"/>
    </row>
    <row r="924" spans="6:6" ht="12.75" customHeight="1">
      <c r="F924" s="39"/>
    </row>
    <row r="925" spans="6:6" ht="12.75" customHeight="1">
      <c r="F925" s="39"/>
    </row>
    <row r="926" spans="6:6" ht="12.75" customHeight="1">
      <c r="F926" s="39"/>
    </row>
    <row r="927" spans="6:6" ht="12.75" customHeight="1">
      <c r="F927" s="39"/>
    </row>
    <row r="928" spans="6:6" ht="12.75" customHeight="1">
      <c r="F928" s="39"/>
    </row>
    <row r="929" spans="6:6" ht="12.75" customHeight="1">
      <c r="F929" s="39"/>
    </row>
    <row r="930" spans="6:6" ht="12.75" customHeight="1">
      <c r="F930" s="39"/>
    </row>
    <row r="931" spans="6:6" ht="12.75" customHeight="1">
      <c r="F931" s="39"/>
    </row>
    <row r="932" spans="6:6" ht="12.75" customHeight="1">
      <c r="F932" s="39"/>
    </row>
    <row r="933" spans="6:6" ht="12.75" customHeight="1">
      <c r="F933" s="39"/>
    </row>
    <row r="934" spans="6:6" ht="12.75" customHeight="1">
      <c r="F934" s="39"/>
    </row>
    <row r="935" spans="6:6" ht="12.75" customHeight="1">
      <c r="F935" s="39"/>
    </row>
    <row r="936" spans="6:6" ht="12.75" customHeight="1">
      <c r="F936" s="39"/>
    </row>
  </sheetData>
  <mergeCells count="5">
    <mergeCell ref="A1:D1"/>
    <mergeCell ref="A2:C2"/>
    <mergeCell ref="D2:F2"/>
    <mergeCell ref="G2:H2"/>
    <mergeCell ref="I2:J2"/>
  </mergeCells>
  <phoneticPr fontId="3"/>
  <dataValidations count="3">
    <dataValidation type="list" allowBlank="1" showInputMessage="1" showErrorMessage="1" sqref="B4:B23" xr:uid="{14F5F9D5-5811-4E0F-A91D-6D2EF93BE1D0}">
      <formula1>"ワーキングウエスタンレイル,トレイル,ランチライディング,レイニング,ウエスタンホースマンシップ,ランチトレイル"</formula1>
    </dataValidation>
    <dataValidation type="list" allowBlank="1" showInputMessage="1" showErrorMessage="1" sqref="C4:C23" xr:uid="{1C99A0CE-BEAD-49A5-B179-B865922F08D3}">
      <formula1>"オープン, アマチュア,ノービス,ノービスW/T,スクーリング"</formula1>
    </dataValidation>
    <dataValidation type="list" allowBlank="1" showInputMessage="1" showErrorMessage="1" sqref="F4:F23" xr:uid="{EA7A2DA9-2910-424F-A4B3-4C38120A686E}">
      <formula1>"Stallion,Mare,Gelding"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B482-BFF3-4E2A-BB7C-E356266AEB93}">
  <dimension ref="A1:G81"/>
  <sheetViews>
    <sheetView zoomScale="113" zoomScaleNormal="145" workbookViewId="0">
      <selection activeCell="B3" sqref="B3:D3"/>
    </sheetView>
  </sheetViews>
  <sheetFormatPr defaultColWidth="8.88671875" defaultRowHeight="13.2"/>
  <cols>
    <col min="1" max="1" width="26.44140625" style="45" bestFit="1" customWidth="1"/>
    <col min="2" max="2" width="8.109375" style="45" customWidth="1"/>
    <col min="3" max="3" width="17.21875" style="45" customWidth="1"/>
    <col min="4" max="4" width="11.109375" style="45" customWidth="1"/>
    <col min="5" max="5" width="8.44140625" style="45" customWidth="1"/>
    <col min="6" max="6" width="11" style="45" customWidth="1"/>
    <col min="7" max="7" width="12.33203125" style="45" customWidth="1"/>
    <col min="8" max="16384" width="8.88671875" style="45"/>
  </cols>
  <sheetData>
    <row r="1" spans="1:7" ht="14.4">
      <c r="A1" s="249" t="s">
        <v>24</v>
      </c>
      <c r="B1" s="249"/>
      <c r="C1" s="250"/>
      <c r="D1" s="250"/>
      <c r="E1" s="250"/>
      <c r="F1" s="250"/>
      <c r="G1" s="250"/>
    </row>
    <row r="2" spans="1:7" s="49" customFormat="1" ht="10.8">
      <c r="A2" s="46"/>
      <c r="B2" s="47"/>
      <c r="C2" s="48"/>
      <c r="D2" s="48"/>
      <c r="E2" s="48"/>
      <c r="F2" s="48"/>
      <c r="G2" s="48"/>
    </row>
    <row r="3" spans="1:7" s="49" customFormat="1" ht="14.1" customHeight="1">
      <c r="A3" s="50" t="s">
        <v>25</v>
      </c>
      <c r="B3" s="251"/>
      <c r="C3" s="252"/>
      <c r="D3" s="253"/>
      <c r="E3" s="50" t="s">
        <v>26</v>
      </c>
      <c r="F3" s="254"/>
      <c r="G3" s="255"/>
    </row>
    <row r="4" spans="1:7" s="49" customFormat="1" ht="14.1" customHeight="1">
      <c r="A4" s="256" t="s">
        <v>27</v>
      </c>
      <c r="B4" s="258" t="s">
        <v>28</v>
      </c>
      <c r="C4" s="259"/>
      <c r="D4" s="260"/>
      <c r="E4" s="51" t="s">
        <v>29</v>
      </c>
      <c r="F4" s="254"/>
      <c r="G4" s="255"/>
    </row>
    <row r="5" spans="1:7" s="49" customFormat="1" ht="14.1" customHeight="1">
      <c r="A5" s="257"/>
      <c r="B5" s="261"/>
      <c r="C5" s="262"/>
      <c r="D5" s="263"/>
      <c r="E5" s="52" t="s">
        <v>30</v>
      </c>
      <c r="F5" s="264"/>
      <c r="G5" s="265"/>
    </row>
    <row r="6" spans="1:7" s="49" customFormat="1" ht="14.1" customHeight="1">
      <c r="A6" s="47"/>
      <c r="B6" s="47"/>
      <c r="C6" s="48"/>
      <c r="D6" s="48"/>
      <c r="E6" s="48"/>
      <c r="F6" s="48"/>
      <c r="G6" s="48"/>
    </row>
    <row r="7" spans="1:7" s="49" customFormat="1" ht="14.1" customHeight="1" thickBot="1">
      <c r="A7" s="53" t="s">
        <v>31</v>
      </c>
      <c r="B7" s="266" t="s">
        <v>99</v>
      </c>
      <c r="C7" s="267"/>
      <c r="D7" s="267"/>
      <c r="E7" s="267"/>
      <c r="F7" s="267"/>
      <c r="G7" s="267"/>
    </row>
    <row r="8" spans="1:7" s="49" customFormat="1" ht="14.1" customHeight="1" thickBot="1">
      <c r="A8" s="54" t="s">
        <v>32</v>
      </c>
      <c r="B8" s="55" t="s">
        <v>33</v>
      </c>
      <c r="C8" s="268" t="s">
        <v>34</v>
      </c>
      <c r="D8" s="269"/>
      <c r="E8" s="56" t="s">
        <v>35</v>
      </c>
      <c r="F8" s="56" t="s">
        <v>36</v>
      </c>
      <c r="G8" s="57" t="s">
        <v>37</v>
      </c>
    </row>
    <row r="9" spans="1:7" s="49" customFormat="1" ht="14.1" customHeight="1">
      <c r="A9" s="240" t="s">
        <v>38</v>
      </c>
      <c r="B9" s="243" t="s">
        <v>39</v>
      </c>
      <c r="C9" s="58" t="s">
        <v>40</v>
      </c>
      <c r="D9" s="59"/>
      <c r="E9" s="208" cm="1">
        <f t="array" ref="E9">SUMPRODUCT(--(AQHA公認クラス!$B$4:$B$23="ワーキングウエスタンレイル"),--(TRIM(AQHA公認クラス!$C$4:$C$23)="オープン"))</f>
        <v>0</v>
      </c>
      <c r="F9" s="60">
        <v>15000</v>
      </c>
      <c r="G9" s="61">
        <f t="shared" ref="G9:G49" si="0">E9*F9</f>
        <v>0</v>
      </c>
    </row>
    <row r="10" spans="1:7" s="49" customFormat="1" ht="14.1" customHeight="1">
      <c r="A10" s="241"/>
      <c r="B10" s="244"/>
      <c r="C10" s="63" t="s">
        <v>41</v>
      </c>
      <c r="D10" s="64"/>
      <c r="E10" s="209" cm="1">
        <f t="array" ref="E10">SUMPRODUCT(--(AQHA公認クラス!$B$4:$B$23="ワーキングウエスタンレイル"),--(TRIM(AQHA公認クラス!$C$4:$C$23)="アマチュア"))</f>
        <v>0</v>
      </c>
      <c r="F10" s="65">
        <v>15000</v>
      </c>
      <c r="G10" s="66">
        <f t="shared" si="0"/>
        <v>0</v>
      </c>
    </row>
    <row r="11" spans="1:7" s="49" customFormat="1" ht="14.1" customHeight="1" thickBot="1">
      <c r="A11" s="241"/>
      <c r="B11" s="245"/>
      <c r="C11" s="67" t="s">
        <v>42</v>
      </c>
      <c r="D11" s="68"/>
      <c r="E11" s="210" cm="1">
        <f t="array" ref="E11">SUMPRODUCT(--(AQHA公認クラス!$B$4:$B$23="ワーキングウエスタンレイル"),--(TRIM(AQHA公認クラス!$C$4:$C$23)="ユース"))</f>
        <v>0</v>
      </c>
      <c r="F11" s="69">
        <v>10000</v>
      </c>
      <c r="G11" s="70">
        <f t="shared" si="0"/>
        <v>0</v>
      </c>
    </row>
    <row r="12" spans="1:7" s="49" customFormat="1" ht="14.1" customHeight="1">
      <c r="A12" s="241"/>
      <c r="B12" s="246" t="s">
        <v>43</v>
      </c>
      <c r="C12" s="71" t="s">
        <v>40</v>
      </c>
      <c r="D12" s="72"/>
      <c r="E12" s="197" cm="1">
        <f t="array" ref="E12">SUMPRODUCT(--(JQHAクラス!$B$4:$B$23="ワーキングウエスタンレイル"),--(TRIM(JQHAクラス!$C$4:$C$23)="オープン"))</f>
        <v>0</v>
      </c>
      <c r="F12" s="73">
        <v>15000</v>
      </c>
      <c r="G12" s="74">
        <f t="shared" si="0"/>
        <v>0</v>
      </c>
    </row>
    <row r="13" spans="1:7" s="49" customFormat="1" ht="14.1" customHeight="1">
      <c r="A13" s="241"/>
      <c r="B13" s="247"/>
      <c r="C13" s="75" t="s">
        <v>41</v>
      </c>
      <c r="D13" s="76"/>
      <c r="E13" s="198" cm="1">
        <f t="array" ref="E13">SUMPRODUCT(--(JQHAクラス!$B$4:$B$23="ワーキングウエスタンレイル"),--(TRIM(JQHAクラス!$C$4:$C$23)="アマチュア"))</f>
        <v>0</v>
      </c>
      <c r="F13" s="77">
        <v>15000</v>
      </c>
      <c r="G13" s="78">
        <f t="shared" si="0"/>
        <v>0</v>
      </c>
    </row>
    <row r="14" spans="1:7" s="49" customFormat="1" ht="14.1" customHeight="1" thickBot="1">
      <c r="A14" s="242"/>
      <c r="B14" s="248"/>
      <c r="C14" s="75" t="s">
        <v>44</v>
      </c>
      <c r="D14" s="79"/>
      <c r="E14" s="200" cm="1">
        <f t="array" ref="E14">SUMPRODUCT(--(JQHAクラス!$B$4:$B$23="ワーキングウエスタンレイル"),--(TRIM(JQHAクラス!$C$4:$C$23)="ノービス"))</f>
        <v>0</v>
      </c>
      <c r="F14" s="80">
        <v>10000</v>
      </c>
      <c r="G14" s="81">
        <f t="shared" si="0"/>
        <v>0</v>
      </c>
    </row>
    <row r="15" spans="1:7" s="49" customFormat="1" ht="14.1" customHeight="1">
      <c r="A15" s="240" t="s">
        <v>45</v>
      </c>
      <c r="B15" s="243" t="s">
        <v>39</v>
      </c>
      <c r="C15" s="58" t="s">
        <v>40</v>
      </c>
      <c r="D15" s="82"/>
      <c r="E15" s="211" cm="1">
        <f t="array" ref="E15">SUMPRODUCT(--(AQHA公認クラス!$B$4:$B$23="トレイル"),--(TRIM(AQHA公認クラス!$C$4:$C$23)="オープン"))</f>
        <v>0</v>
      </c>
      <c r="F15" s="60">
        <v>25000</v>
      </c>
      <c r="G15" s="61">
        <f t="shared" si="0"/>
        <v>0</v>
      </c>
    </row>
    <row r="16" spans="1:7" s="49" customFormat="1" ht="14.1" customHeight="1">
      <c r="A16" s="241"/>
      <c r="B16" s="244"/>
      <c r="C16" s="83" t="s">
        <v>41</v>
      </c>
      <c r="D16" s="84"/>
      <c r="E16" s="212" cm="1">
        <f t="array" ref="E16">SUMPRODUCT(--(AQHA公認クラス!$B$4:$B$23="トレイル"),--(TRIM(AQHA公認クラス!$C$4:$C$23)="アマチュア"))</f>
        <v>0</v>
      </c>
      <c r="F16" s="85">
        <v>25000</v>
      </c>
      <c r="G16" s="86">
        <f t="shared" si="0"/>
        <v>0</v>
      </c>
    </row>
    <row r="17" spans="1:7" s="49" customFormat="1" ht="14.1" customHeight="1" thickBot="1">
      <c r="A17" s="241"/>
      <c r="B17" s="245"/>
      <c r="C17" s="87" t="s">
        <v>42</v>
      </c>
      <c r="D17" s="88"/>
      <c r="E17" s="213" cm="1">
        <f t="array" ref="E17">SUMPRODUCT(--(AQHA公認クラス!$B$4:$B$23="トレイル"),--(TRIM(AQHA公認クラス!$C$4:$C$23)="ユース"))</f>
        <v>0</v>
      </c>
      <c r="F17" s="89">
        <v>20000</v>
      </c>
      <c r="G17" s="90">
        <f t="shared" si="0"/>
        <v>0</v>
      </c>
    </row>
    <row r="18" spans="1:7" s="49" customFormat="1" ht="14.1" customHeight="1">
      <c r="A18" s="241"/>
      <c r="B18" s="246" t="s">
        <v>43</v>
      </c>
      <c r="C18" s="91" t="s">
        <v>46</v>
      </c>
      <c r="D18" s="92"/>
      <c r="E18" s="202" cm="1">
        <f t="array" ref="E18">SUMPRODUCT(--(JQHAクラス!$B$4:$B$23="トレイル"),--(TRIM(JQHAクラス!$C$4:$C$23)="オープン"))</f>
        <v>0</v>
      </c>
      <c r="F18" s="93">
        <v>25000</v>
      </c>
      <c r="G18" s="94">
        <f t="shared" si="0"/>
        <v>0</v>
      </c>
    </row>
    <row r="19" spans="1:7" s="49" customFormat="1" ht="14.1" customHeight="1">
      <c r="A19" s="241"/>
      <c r="B19" s="247"/>
      <c r="C19" s="91" t="s">
        <v>41</v>
      </c>
      <c r="D19" s="92"/>
      <c r="E19" s="202" cm="1">
        <f t="array" ref="E19">SUMPRODUCT(--(JQHAクラス!$B$4:$B$23="トレイル"),--(TRIM(JQHAクラス!$C$4:$C$23)="アマチュア"))</f>
        <v>0</v>
      </c>
      <c r="F19" s="93">
        <v>25000</v>
      </c>
      <c r="G19" s="94">
        <f t="shared" si="0"/>
        <v>0</v>
      </c>
    </row>
    <row r="20" spans="1:7" s="49" customFormat="1" ht="14.1" customHeight="1" thickBot="1">
      <c r="A20" s="242"/>
      <c r="B20" s="248"/>
      <c r="C20" s="91" t="s">
        <v>44</v>
      </c>
      <c r="D20" s="92"/>
      <c r="E20" s="202" cm="1">
        <f t="array" ref="E20">SUMPRODUCT(--(JQHAクラス!$B$4:$B$23="トレイル"),--(TRIM(JQHAクラス!$C$4:$C$23)="ノービス"))</f>
        <v>0</v>
      </c>
      <c r="F20" s="93">
        <v>20000</v>
      </c>
      <c r="G20" s="94">
        <f t="shared" si="0"/>
        <v>0</v>
      </c>
    </row>
    <row r="21" spans="1:7" s="49" customFormat="1" ht="14.1" customHeight="1">
      <c r="A21" s="270" t="s">
        <v>47</v>
      </c>
      <c r="B21" s="273" t="s">
        <v>39</v>
      </c>
      <c r="C21" s="58" t="s">
        <v>40</v>
      </c>
      <c r="D21" s="59"/>
      <c r="E21" s="214" cm="1">
        <f t="array" ref="E21">SUMPRODUCT(--(AQHA公認クラス!$B$4:$B$23="ランチライディング"),--(TRIM(AQHA公認クラス!$C$4:$C$23)="オープン"))</f>
        <v>0</v>
      </c>
      <c r="F21" s="60">
        <v>20000</v>
      </c>
      <c r="G21" s="95">
        <f t="shared" si="0"/>
        <v>0</v>
      </c>
    </row>
    <row r="22" spans="1:7" s="49" customFormat="1" ht="14.1" customHeight="1">
      <c r="A22" s="271"/>
      <c r="B22" s="274"/>
      <c r="C22" s="67" t="s">
        <v>41</v>
      </c>
      <c r="D22" s="96"/>
      <c r="E22" s="215" cm="1">
        <f t="array" ref="E22">SUMPRODUCT(--(AQHA公認クラス!$B$4:$B$23="ランチライディング"),--(TRIM(AQHA公認クラス!$C$4:$C$23)="アマチュア"))</f>
        <v>0</v>
      </c>
      <c r="F22" s="65">
        <v>20000</v>
      </c>
      <c r="G22" s="97">
        <f t="shared" si="0"/>
        <v>0</v>
      </c>
    </row>
    <row r="23" spans="1:7" s="49" customFormat="1" ht="14.1" customHeight="1" thickBot="1">
      <c r="A23" s="271"/>
      <c r="B23" s="275"/>
      <c r="C23" s="98" t="s">
        <v>42</v>
      </c>
      <c r="D23" s="68"/>
      <c r="E23" s="216" cm="1">
        <f t="array" ref="E23">SUMPRODUCT(--(AQHA公認クラス!$B$4:$B$23="ランチライディング"),--(TRIM(AQHA公認クラス!$C$4:$C$23)="ユース"))</f>
        <v>0</v>
      </c>
      <c r="F23" s="99">
        <v>15000</v>
      </c>
      <c r="G23" s="70">
        <f t="shared" si="0"/>
        <v>0</v>
      </c>
    </row>
    <row r="24" spans="1:7" s="49" customFormat="1" ht="14.1" customHeight="1">
      <c r="A24" s="271"/>
      <c r="B24" s="276" t="s">
        <v>43</v>
      </c>
      <c r="C24" s="100" t="s">
        <v>40</v>
      </c>
      <c r="D24" s="101"/>
      <c r="E24" s="203" cm="1">
        <f t="array" ref="E24">SUMPRODUCT(--(JQHAクラス!$B$4:$B$23="ランチライディング"),--(TRIM(JQHAクラス!$C$4:$C$23)="オープン"))</f>
        <v>0</v>
      </c>
      <c r="F24" s="102">
        <v>20000</v>
      </c>
      <c r="G24" s="103">
        <f t="shared" si="0"/>
        <v>0</v>
      </c>
    </row>
    <row r="25" spans="1:7" s="49" customFormat="1" ht="14.1" customHeight="1">
      <c r="A25" s="271"/>
      <c r="B25" s="276"/>
      <c r="C25" s="75" t="s">
        <v>48</v>
      </c>
      <c r="D25" s="104"/>
      <c r="E25" s="204" cm="1">
        <f t="array" ref="E25">SUMPRODUCT(--(JQHAクラス!$B$4:$B$23="ランチライディング"),--(TRIM(JQHAクラス!$C$4:$C$23)="アマチュア"))</f>
        <v>0</v>
      </c>
      <c r="F25" s="105">
        <v>20000</v>
      </c>
      <c r="G25" s="106">
        <f t="shared" si="0"/>
        <v>0</v>
      </c>
    </row>
    <row r="26" spans="1:7" s="49" customFormat="1" ht="14.1" customHeight="1" thickBot="1">
      <c r="A26" s="272"/>
      <c r="B26" s="277"/>
      <c r="C26" s="107" t="s">
        <v>44</v>
      </c>
      <c r="D26" s="108"/>
      <c r="E26" s="205" cm="1">
        <f t="array" ref="E26">SUMPRODUCT(--(JQHAクラス!$B$4:$B$23="ランチライディング"),--(TRIM(JQHAクラス!$C$4:$C$23)="ノービス"))</f>
        <v>0</v>
      </c>
      <c r="F26" s="109">
        <v>15000</v>
      </c>
      <c r="G26" s="110">
        <f t="shared" si="0"/>
        <v>0</v>
      </c>
    </row>
    <row r="27" spans="1:7" s="49" customFormat="1" ht="14.1" customHeight="1">
      <c r="A27" s="240" t="s">
        <v>49</v>
      </c>
      <c r="B27" s="243" t="s">
        <v>39</v>
      </c>
      <c r="C27" s="67" t="s">
        <v>50</v>
      </c>
      <c r="D27" s="59"/>
      <c r="E27" s="211" cm="1">
        <f t="array" ref="E27">SUMPRODUCT(--(AQHA公認クラス!$B$4:$B$23="レイニング"),--(TRIM(AQHA公認クラス!$C$4:$C$23)="ジュニアホースオープン"))</f>
        <v>0</v>
      </c>
      <c r="F27" s="60">
        <v>20000</v>
      </c>
      <c r="G27" s="61">
        <f t="shared" si="0"/>
        <v>0</v>
      </c>
    </row>
    <row r="28" spans="1:7" s="49" customFormat="1" ht="14.1" customHeight="1">
      <c r="A28" s="241"/>
      <c r="B28" s="244"/>
      <c r="C28" s="67" t="s">
        <v>51</v>
      </c>
      <c r="D28" s="111"/>
      <c r="E28" s="217" cm="1">
        <f t="array" ref="E28">SUMPRODUCT(--(AQHA公認クラス!$B$4:$B$23="レイニング"),--(TRIM(AQHA公認クラス!$C$4:$C$23)="シニアホースオープン"))</f>
        <v>0</v>
      </c>
      <c r="F28" s="85">
        <v>20000</v>
      </c>
      <c r="G28" s="97">
        <f t="shared" si="0"/>
        <v>0</v>
      </c>
    </row>
    <row r="29" spans="1:7" s="49" customFormat="1" ht="14.1" customHeight="1">
      <c r="A29" s="278"/>
      <c r="B29" s="244"/>
      <c r="C29" s="67" t="s">
        <v>41</v>
      </c>
      <c r="D29" s="64"/>
      <c r="E29" s="218" cm="1">
        <f t="array" ref="E29">SUMPRODUCT(--(AQHA公認クラス!$B$4:$B$23="レイニング"),--(TRIM(AQHA公認クラス!$C$4:$C$23)="アマチュア"))</f>
        <v>0</v>
      </c>
      <c r="F29" s="85">
        <v>20000</v>
      </c>
      <c r="G29" s="97">
        <f t="shared" si="0"/>
        <v>0</v>
      </c>
    </row>
    <row r="30" spans="1:7" s="49" customFormat="1" ht="14.1" customHeight="1" thickBot="1">
      <c r="A30" s="278"/>
      <c r="B30" s="245"/>
      <c r="C30" s="98" t="s">
        <v>42</v>
      </c>
      <c r="D30" s="68"/>
      <c r="E30" s="219" cm="1">
        <f t="array" ref="E30">SUMPRODUCT(--(AQHA公認クラス!$B$4:$B$23="レイニング"),--(TRIM(AQHA公認クラス!$C$4:$C$23)="ユース"))</f>
        <v>0</v>
      </c>
      <c r="F30" s="89">
        <v>15000</v>
      </c>
      <c r="G30" s="70">
        <f t="shared" si="0"/>
        <v>0</v>
      </c>
    </row>
    <row r="31" spans="1:7" s="49" customFormat="1" ht="14.1" customHeight="1">
      <c r="A31" s="278"/>
      <c r="B31" s="247" t="s">
        <v>43</v>
      </c>
      <c r="C31" s="100" t="s">
        <v>40</v>
      </c>
      <c r="D31" s="72"/>
      <c r="E31" s="201" cm="1">
        <f t="array" ref="E31">SUMPRODUCT(--(JQHAクラス!$B$4:$B$23="レイニング"),--(TRIM(JQHAクラス!$C$4:$C$23)="オープン"))</f>
        <v>0</v>
      </c>
      <c r="F31" s="73">
        <v>20000</v>
      </c>
      <c r="G31" s="74">
        <f t="shared" si="0"/>
        <v>0</v>
      </c>
    </row>
    <row r="32" spans="1:7" s="49" customFormat="1" ht="14.1" customHeight="1">
      <c r="A32" s="278"/>
      <c r="B32" s="247"/>
      <c r="C32" s="100" t="s">
        <v>41</v>
      </c>
      <c r="D32" s="112"/>
      <c r="E32" s="199" cm="1">
        <f t="array" ref="E32">SUMPRODUCT(--(JQHAクラス!$B$4:$B$23="レイニング"),--(TRIM(JQHAクラス!$C$4:$C$23)="アマチュア"))</f>
        <v>0</v>
      </c>
      <c r="F32" s="93">
        <v>20000</v>
      </c>
      <c r="G32" s="81">
        <f t="shared" si="0"/>
        <v>0</v>
      </c>
    </row>
    <row r="33" spans="1:7" s="49" customFormat="1" ht="14.1" customHeight="1" thickBot="1">
      <c r="A33" s="279"/>
      <c r="B33" s="248"/>
      <c r="C33" s="107" t="s">
        <v>44</v>
      </c>
      <c r="D33" s="79"/>
      <c r="E33" s="206" cm="1">
        <f t="array" ref="E33">SUMPRODUCT(--(JQHAクラス!$B$4:$B$23="レイニング"),--(TRIM(JQHAクラス!$C$4:$C$23)="ノービス"))</f>
        <v>0</v>
      </c>
      <c r="F33" s="113">
        <v>15000</v>
      </c>
      <c r="G33" s="114">
        <f t="shared" si="0"/>
        <v>0</v>
      </c>
    </row>
    <row r="34" spans="1:7" s="49" customFormat="1" ht="14.1" customHeight="1">
      <c r="A34" s="316" t="s">
        <v>135</v>
      </c>
      <c r="B34" s="243" t="s">
        <v>39</v>
      </c>
      <c r="C34" s="310" t="s">
        <v>132</v>
      </c>
      <c r="D34" s="311"/>
      <c r="E34" s="225">
        <f>SUMPRODUCT(--(AQHA公認クラス!$B$4:$B$23="ホルター"),--(TRIM(AQHA公認クラス!$C$4:$C$23)="エイジドスタリオン"))</f>
        <v>0</v>
      </c>
      <c r="F34" s="65">
        <v>20000</v>
      </c>
      <c r="G34" s="61">
        <f>E34*F34</f>
        <v>0</v>
      </c>
    </row>
    <row r="35" spans="1:7" s="49" customFormat="1" ht="14.1" customHeight="1">
      <c r="A35" s="241"/>
      <c r="B35" s="244"/>
      <c r="C35" s="312" t="s">
        <v>133</v>
      </c>
      <c r="D35" s="313"/>
      <c r="E35" s="210">
        <f>SUMPRODUCT(--(AQHA公認クラス!$B$4:$B$23="ホルター"),--(TRIM(AQHA公認クラス!$C$4:$C$23)="エイジドメア"))</f>
        <v>0</v>
      </c>
      <c r="F35" s="69">
        <v>20000</v>
      </c>
      <c r="G35" s="97">
        <f>E35*F35</f>
        <v>0</v>
      </c>
    </row>
    <row r="36" spans="1:7" s="49" customFormat="1" ht="14.1" customHeight="1" thickBot="1">
      <c r="A36" s="242"/>
      <c r="B36" s="244"/>
      <c r="C36" s="314" t="s">
        <v>134</v>
      </c>
      <c r="D36" s="315"/>
      <c r="E36" s="224">
        <f>SUMPRODUCT(--(AQHA公認クラス!$B$4:$B$23="ホルター"),--(TRIM(AQHA公認クラス!$C$4:$C$23)="エイジドゲルディング"))</f>
        <v>0</v>
      </c>
      <c r="F36" s="65">
        <v>20000</v>
      </c>
      <c r="G36" s="66">
        <f>E36*F36</f>
        <v>0</v>
      </c>
    </row>
    <row r="37" spans="1:7" s="49" customFormat="1" ht="14.1" customHeight="1">
      <c r="A37" s="240" t="s">
        <v>52</v>
      </c>
      <c r="B37" s="243" t="s">
        <v>39</v>
      </c>
      <c r="C37" s="83" t="s">
        <v>41</v>
      </c>
      <c r="D37" s="84"/>
      <c r="E37" s="211">
        <f>SUMPRODUCT(--(AQHA公認クラス!$B$4:$B$23="ウエスタンホースマンシップ"),--(TRIM(AQHA公認クラス!$C$4:$C$23)="アマチュア"))</f>
        <v>0</v>
      </c>
      <c r="F37" s="60">
        <v>20000</v>
      </c>
      <c r="G37" s="61">
        <f t="shared" si="0"/>
        <v>0</v>
      </c>
    </row>
    <row r="38" spans="1:7" s="49" customFormat="1" ht="14.1" customHeight="1" thickBot="1">
      <c r="A38" s="278"/>
      <c r="B38" s="245"/>
      <c r="C38" s="98" t="s">
        <v>42</v>
      </c>
      <c r="D38" s="115"/>
      <c r="E38" s="220" cm="1">
        <f t="array" ref="E38">SUMPRODUCT(--(AQHA公認クラス!$B$4:$B$23="ウエスタンホースマンシップ"),--(TRIM(AQHA公認クラス!$C$4:$C$23)="ユース"))</f>
        <v>0</v>
      </c>
      <c r="F38" s="99">
        <v>15000</v>
      </c>
      <c r="G38" s="70">
        <f t="shared" si="0"/>
        <v>0</v>
      </c>
    </row>
    <row r="39" spans="1:7" s="49" customFormat="1" ht="14.1" customHeight="1">
      <c r="A39" s="278"/>
      <c r="B39" s="246" t="s">
        <v>43</v>
      </c>
      <c r="C39" s="91" t="s">
        <v>41</v>
      </c>
      <c r="D39" s="92"/>
      <c r="E39" s="201" cm="1">
        <f t="array" ref="E39">SUMPRODUCT(--(JQHAクラス!$B$4:$B$23="ウエスタンホースマンシップ"),--(TRIM(JQHAクラス!$C$4:$C$23)="アマチュア"))</f>
        <v>0</v>
      </c>
      <c r="F39" s="93">
        <v>20000</v>
      </c>
      <c r="G39" s="94">
        <f t="shared" si="0"/>
        <v>0</v>
      </c>
    </row>
    <row r="40" spans="1:7" s="49" customFormat="1" ht="14.1" customHeight="1">
      <c r="A40" s="278"/>
      <c r="B40" s="247"/>
      <c r="C40" s="75" t="s">
        <v>44</v>
      </c>
      <c r="D40" s="116"/>
      <c r="E40" s="198" cm="1">
        <f t="array" ref="E40">SUMPRODUCT(--(JQHAクラス!$B$4:$B$23="ウエスタンホースマンシップ"),--(TRIM(JQHAクラス!$C$4:$C$23)="ノービス"))</f>
        <v>0</v>
      </c>
      <c r="F40" s="77">
        <v>15000</v>
      </c>
      <c r="G40" s="117">
        <f t="shared" si="0"/>
        <v>0</v>
      </c>
    </row>
    <row r="41" spans="1:7" s="49" customFormat="1" ht="14.1" customHeight="1" thickBot="1">
      <c r="A41" s="278"/>
      <c r="B41" s="247"/>
      <c r="C41" s="75" t="s">
        <v>53</v>
      </c>
      <c r="D41" s="118"/>
      <c r="E41" s="206" cm="1">
        <f t="array" ref="E41">SUMPRODUCT(--(JQHAクラス!$B$4:$B$23="ウエスタンホースマンシップ"),--(TRIM(JQHAクラス!$C$4:$C$23)="ノービスW/T"))</f>
        <v>0</v>
      </c>
      <c r="F41" s="80">
        <v>15000</v>
      </c>
      <c r="G41" s="117">
        <f t="shared" si="0"/>
        <v>0</v>
      </c>
    </row>
    <row r="42" spans="1:7" s="49" customFormat="1" ht="14.1" customHeight="1">
      <c r="A42" s="240" t="s">
        <v>54</v>
      </c>
      <c r="B42" s="243" t="s">
        <v>39</v>
      </c>
      <c r="C42" s="71" t="s">
        <v>40</v>
      </c>
      <c r="D42" s="72"/>
      <c r="E42" s="201" cm="1">
        <f t="array" ref="E42">SUMPRODUCT(--(AQHA公認クラス!$B$4:$B$23="ランチトレイル"),--(TRIM(AQHA公認クラス!$C$4:$C$23)="オープン"))</f>
        <v>0</v>
      </c>
      <c r="F42" s="73">
        <v>20000</v>
      </c>
      <c r="G42" s="74">
        <f t="shared" si="0"/>
        <v>0</v>
      </c>
    </row>
    <row r="43" spans="1:7" s="49" customFormat="1" ht="14.1" customHeight="1">
      <c r="A43" s="241"/>
      <c r="B43" s="244"/>
      <c r="C43" s="100" t="s">
        <v>41</v>
      </c>
      <c r="D43" s="112"/>
      <c r="E43" s="199" cm="1">
        <f t="array" ref="E43">SUMPRODUCT(--(AQHA公認クラス!$B$4:$B$23="ランチトレイル"),--(TRIM(AQHA公認クラス!$C$4:$C$23)="アマチュア"))</f>
        <v>0</v>
      </c>
      <c r="F43" s="119">
        <v>20000</v>
      </c>
      <c r="G43" s="81">
        <f t="shared" si="0"/>
        <v>0</v>
      </c>
    </row>
    <row r="44" spans="1:7" s="49" customFormat="1" ht="14.1" customHeight="1" thickBot="1">
      <c r="A44" s="241"/>
      <c r="B44" s="245"/>
      <c r="C44" s="120" t="s">
        <v>42</v>
      </c>
      <c r="D44" s="121"/>
      <c r="E44" s="207" cm="1">
        <f t="array" ref="E44">SUMPRODUCT(--(AQHA公認クラス!$B$4:$B$23="ランチトレイル"),--(TRIM(AQHA公認クラス!$C$4:$C$23)="ユース"))</f>
        <v>0</v>
      </c>
      <c r="F44" s="113">
        <v>15000</v>
      </c>
      <c r="G44" s="122">
        <f t="shared" si="0"/>
        <v>0</v>
      </c>
    </row>
    <row r="45" spans="1:7" s="49" customFormat="1" ht="14.1" customHeight="1">
      <c r="A45" s="241"/>
      <c r="B45" s="246" t="s">
        <v>43</v>
      </c>
      <c r="C45" s="71" t="s">
        <v>40</v>
      </c>
      <c r="D45" s="72"/>
      <c r="E45" s="201" cm="1">
        <f t="array" ref="E45">SUMPRODUCT(--(JQHAクラス!$B$4:$B$23="ランチトレイル"),--(TRIM(JQHAクラス!$C$4:$C$23)="オープン"))</f>
        <v>0</v>
      </c>
      <c r="F45" s="73">
        <v>20000</v>
      </c>
      <c r="G45" s="74">
        <f t="shared" si="0"/>
        <v>0</v>
      </c>
    </row>
    <row r="46" spans="1:7" s="49" customFormat="1" ht="14.1" customHeight="1">
      <c r="A46" s="241"/>
      <c r="B46" s="247"/>
      <c r="C46" s="100" t="s">
        <v>41</v>
      </c>
      <c r="D46" s="112"/>
      <c r="E46" s="199" cm="1">
        <f t="array" ref="E46">SUMPRODUCT(--(JQHAクラス!$B$4:$B$23="ランチトレイル"),--(TRIM(JQHAクラス!$C$4:$C$23)="アマチュア"))</f>
        <v>0</v>
      </c>
      <c r="F46" s="119">
        <v>20000</v>
      </c>
      <c r="G46" s="81">
        <f t="shared" si="0"/>
        <v>0</v>
      </c>
    </row>
    <row r="47" spans="1:7" s="49" customFormat="1" ht="14.1" customHeight="1" thickBot="1">
      <c r="A47" s="242"/>
      <c r="B47" s="248"/>
      <c r="C47" s="100" t="s">
        <v>55</v>
      </c>
      <c r="D47" s="112"/>
      <c r="E47" s="199" cm="1">
        <f t="array" ref="E47">SUMPRODUCT(--(JQHAクラス!$B$4:$B$23="ランチトレイル"),--(TRIM(JQHAクラス!$C$4:$C$23)="ノービス"))</f>
        <v>0</v>
      </c>
      <c r="F47" s="119">
        <v>15000</v>
      </c>
      <c r="G47" s="81">
        <f t="shared" si="0"/>
        <v>0</v>
      </c>
    </row>
    <row r="48" spans="1:7" s="49" customFormat="1" ht="14.1" customHeight="1">
      <c r="A48" s="282" t="s">
        <v>100</v>
      </c>
      <c r="B48" s="246" t="s">
        <v>43</v>
      </c>
      <c r="C48" s="71" t="s">
        <v>56</v>
      </c>
      <c r="D48" s="72"/>
      <c r="E48" s="201" cm="1">
        <f t="array" ref="E48">SUMPRODUCT(--(TRIM(JQHAクラス!$C$4:$C$23)="スクーリング"),--(((JQHAクラス!$B$4:$B$23="トレイル")+(JQHAクラス!$B$4:$B$23="ランチトレイル"))&gt;0))</f>
        <v>0</v>
      </c>
      <c r="F48" s="73">
        <v>15000</v>
      </c>
      <c r="G48" s="74">
        <f t="shared" si="0"/>
        <v>0</v>
      </c>
    </row>
    <row r="49" spans="1:7" s="49" customFormat="1" ht="14.1" customHeight="1" thickBot="1">
      <c r="A49" s="242"/>
      <c r="B49" s="248"/>
      <c r="C49" s="283" t="s">
        <v>57</v>
      </c>
      <c r="D49" s="284"/>
      <c r="E49" s="207" cm="1">
        <f t="array" ref="E49">SUMPRODUCT(--(JQHAクラス!$B$4:$B$23&lt;&gt;""),--(TRIM(JQHAクラス!$C$4:$C$23)="スクーリング"),--((JQHAクラス!$B$4:$B$23&lt;&gt;"トレイル")*(JQHAクラス!$B$4:$B$23&lt;&gt;"ランチトレイル")))</f>
        <v>0</v>
      </c>
      <c r="F49" s="113">
        <v>10000</v>
      </c>
      <c r="G49" s="122">
        <f t="shared" si="0"/>
        <v>0</v>
      </c>
    </row>
    <row r="50" spans="1:7" s="49" customFormat="1" ht="14.1" customHeight="1" thickBot="1">
      <c r="A50" s="62" t="s">
        <v>58</v>
      </c>
      <c r="B50" s="123" t="s">
        <v>59</v>
      </c>
      <c r="C50" s="285" t="s">
        <v>101</v>
      </c>
      <c r="D50" s="286"/>
      <c r="E50" s="198">
        <f>COUNTIF(AQHA公認クラス!$P$4:$P$23,"&lt;&gt;")+COUNTIF(JQHAクラス!$K$4:$K$23,"&lt;&gt;")</f>
        <v>0</v>
      </c>
      <c r="F50" s="328"/>
      <c r="G50" s="78" cm="1">
        <f t="array" ref="G50">-((SUMPRODUCT(--(AQHA公認クラス!$B$4:$B$23="ワーキングウエスタンレイル"),--(TRIM(AQHA公認クラス!$C$4:$C$23)="オープン"),--(AQHA公認クラス!$P$4:$P$23&lt;&gt;"")))*F9+(SUMPRODUCT(--(AQHA公認クラス!$B$4:$B$23="ワーキングウエスタンレイル"),--(TRIM(AQHA公認クラス!$C$4:$C$23)="アマチュア"),--(AQHA公認クラス!$P$4:$P$23&lt;&gt;"")))*F10+(SUMPRODUCT(--(AQHA公認クラス!$B$4:$B$23="ワーキングウエスタンレイル"),--(TRIM(AQHA公認クラス!$C$4:$C$23)="ユース"),--(AQHA公認クラス!$P$4:$P$23&lt;&gt;"")))*F11+(SUMPRODUCT(--(JQHAクラス!$B$4:$B$23="ワーキングウエスタンレイル"),--(TRIM(JQHAクラス!$C$4:$C$23)="オープン"),--(JQHAクラス!$K$4:$K$23&lt;&gt;"")))*F12+(SUMPRODUCT(--(JQHAクラス!$B$4:$B$23="ワーキングウエスタンレイル"),--(TRIM(JQHAクラス!$C$4:$C$23)="アマチュア"),--(JQHAクラス!$K$4:$K$23&lt;&gt;"")))*F13+(SUMPRODUCT(--(JQHAクラス!$B$4:$B$23="ワーキングウエスタンレイル"),--(TRIM(JQHAクラス!$C$4:$C$23)="ノービス"),--(JQHAクラス!$K$4:$K$23&lt;&gt;"")))*F14+(SUMPRODUCT(--(AQHA公認クラス!$B$4:$B$23="トレイル"),--(TRIM(AQHA公認クラス!$C$4:$C$23)="オープン"),--(AQHA公認クラス!$P$4:$P$23&lt;&gt;"")))*F15+(SUMPRODUCT(--(AQHA公認クラス!$B$4:$B$23="トレイル"),--(TRIM(AQHA公認クラス!$C$4:$C$23)="アマチュア"),--(AQHA公認クラス!$P$4:$P$23&lt;&gt;"")))*F16+(SUMPRODUCT(--(AQHA公認クラス!$B$4:$B$23="トレイル"),--(TRIM(AQHA公認クラス!$C$4:$C$23)="ユース"),--(AQHA公認クラス!$P$4:$P$23&lt;&gt;"")))*F17+(SUMPRODUCT(--(JQHAクラス!$B$4:$B$23="トレイル"),--(TRIM(JQHAクラス!$C$4:$C$23)="オープン"),--(JQHAクラス!$K$4:$K$23&lt;&gt;"")))*F18+(SUMPRODUCT(--(JQHAクラス!$B$4:$B$23="トレイル"),--(TRIM(JQHAクラス!$C$4:$C$23)="アマチュア"),--(JQHAクラス!$K$4:$K$23&lt;&gt;"")))*F19+(SUMPRODUCT(--(JQHAクラス!$B$4:$B$23="トレイル"),--(TRIM(JQHAクラス!$C$4:$C$23)="ノービス"),--(JQHAクラス!$K$4:$K$23&lt;&gt;"")))*F20+(SUMPRODUCT(--(AQHA公認クラス!$B$4:$B$23="ランチライディング"),--(TRIM(AQHA公認クラス!$C$4:$C$23)="オープン"),--(AQHA公認クラス!$P$4:$P$23&lt;&gt;"")))*F21+(SUMPRODUCT(--(AQHA公認クラス!$B$4:$B$23="ランチライディング"),--(TRIM(AQHA公認クラス!$C$4:$C$23)="アマチュア"),--(AQHA公認クラス!$P$4:$P$23&lt;&gt;"")))*F22+(SUMPRODUCT(--(AQHA公認クラス!$B$4:$B$23="ランチライディング"),--(TRIM(AQHA公認クラス!$C$4:$C$23)="ユース"),--(AQHA公認クラス!$P$4:$P$23&lt;&gt;"")))*F23+(SUMPRODUCT(--(JQHAクラス!$B$4:$B$23="ランチライディング"),--(TRIM(JQHAクラス!$C$4:$C$23)="オープン"),--(JQHAクラス!$K$4:$K$23&lt;&gt;"")))*F24+(SUMPRODUCT(--(JQHAクラス!$B$4:$B$23="ランチライディング"),--(TRIM(JQHAクラス!$C$4:$C$23)="アマチュア"),--(JQHAクラス!$K$4:$K$23&lt;&gt;"")))*F25+(SUMPRODUCT(--(JQHAクラス!$B$4:$B$23="ランチライディング"),--(TRIM(JQHAクラス!$C$4:$C$23)="ノービス"),--(JQHAクラス!$K$4:$K$23&lt;&gt;"")))*F26+(SUMPRODUCT(--(AQHA公認クラス!$B$4:$B$23="レイニング"),--(TRIM(AQHA公認クラス!$C$4:$C$23)="ジュニアホースオープン"),--(AQHA公認クラス!$P$4:$P$23&lt;&gt;"")))*F27+(SUMPRODUCT(--(AQHA公認クラス!$B$4:$B$23="レイニング"),--(TRIM(AQHA公認クラス!$C$4:$C$23)="シニアホースオープン"),--(AQHA公認クラス!$P$4:$P$23&lt;&gt;"")))*F28+(SUMPRODUCT(--(AQHA公認クラス!$B$4:$B$23="レイニング"),--(TRIM(AQHA公認クラス!$C$4:$C$23)="アマチュア"),--(AQHA公認クラス!$P$4:$P$23&lt;&gt;"")))*F29+(SUMPRODUCT(--(AQHA公認クラス!$B$4:$B$23="レイニング"),--(TRIM(AQHA公認クラス!$C$4:$C$23)="ユース"),--(AQHA公認クラス!$P$4:$P$23&lt;&gt;"")))*F30+(SUMPRODUCT(--(JQHAクラス!$B$4:$B$23="レイニング"),--(TRIM(JQHAクラス!$C$4:$C$23)="オープン"),--(JQHAクラス!$K$4:$K$23&lt;&gt;"")))*F31+(SUMPRODUCT(--(JQHAクラス!$B$4:$B$23="レイニング"),--(TRIM(JQHAクラス!$C$4:$C$23)="アマチュア"),--(JQHAクラス!$K$4:$K$23&lt;&gt;"")))*F32+(SUMPRODUCT(--(JQHAクラス!$B$4:$B$23="レイニング"),--(TRIM(JQHAクラス!$C$4:$C$23)="ノービス"),--(JQHAクラス!$K$4:$K$23&lt;&gt;"")))*F33+(SUMPRODUCT(--(AQHA公認クラス!$B$4:$B$23="ウエスタンホースマンシップ"),--(TRIM(AQHA公認クラス!$C$4:$C$23)="アマチュア"),--(AQHA公認クラス!$P$4:$P$23&lt;&gt;"")))*F37+(SUMPRODUCT(--(AQHA公認クラス!$B$4:$B$23="ウエスタンホースマンシップ"),--(TRIM(AQHA公認クラス!$C$4:$C$23)="ユース"),--(AQHA公認クラス!$P$4:$P$23&lt;&gt;"")))*F38+(SUMPRODUCT(--(JQHAクラス!$B$4:$B$23="ウエスタンホースマンシップ"),--(TRIM(JQHAクラス!$C$4:$C$23)="アマチュア"),--(JQHAクラス!$K$4:$K$23&lt;&gt;"")))*F39+(SUMPRODUCT(--(JQHAクラス!$B$4:$B$23="ウエスタンホースマンシップ"),--(TRIM(JQHAクラス!$C$4:$C$23)="ノービス"),--(JQHAクラス!$K$4:$K$23&lt;&gt;"")))*F40+(SUMPRODUCT(--(JQHAクラス!$B$4:$B$23="ウエスタンホースマンシップ"),--(TRIM(JQHAクラス!$C$4:$C$23)="ノービスW/T"),--(JQHAクラス!$K$4:$K$23&lt;&gt;"")))*F41+(SUMPRODUCT(--(AQHA公認クラス!$B$4:$B$23="ランチトレイル"),--(TRIM(AQHA公認クラス!$C$4:$C$23)="オープン"),--(AQHA公認クラス!$P$4:$P$23&lt;&gt;"")))*F42+(SUMPRODUCT(--(AQHA公認クラス!$B$4:$B$23="ランチトレイル"),--(TRIM(AQHA公認クラス!$C$4:$C$23)="アマチュア"),--(AQHA公認クラス!$P$4:$P$23&lt;&gt;"")))*F43+(SUMPRODUCT(--(AQHA公認クラス!$B$4:$B$23="ランチトレイル"),--(TRIM(AQHA公認クラス!$C$4:$C$23)="ユース"),--(AQHA公認クラス!$P$4:$P$23&lt;&gt;"")))*F44+(SUMPRODUCT(--(JQHAクラス!$B$4:$B$23="ランチトレイル"),--(TRIM(JQHAクラス!$C$4:$C$23)="オープン"),--(JQHAクラス!$K$4:$K$23&lt;&gt;"")))*F45+(SUMPRODUCT(--(JQHAクラス!$B$4:$B$23="ランチトレイル"),--(TRIM(JQHAクラス!$C$4:$C$23)="アマチュア"),--(JQHAクラス!$K$4:$K$23&lt;&gt;"")))*F46+(SUMPRODUCT(--(JQHAクラス!$B$4:$B$23="ランチトレイル"),--(TRIM(JQHAクラス!$C$4:$C$23)="ノービス"),--(JQHAクラス!$K$4:$K$23&lt;&gt;"")))*F47+(SUMPRODUCT(--(TRIM(JQHAクラス!$C$4:$C$23)="スクーリング"),--(((JQHAクラス!$B$4:$B$23="トレイル")+(JQHAクラス!$B$4:$B$23="ランチトレイル"))&gt;0),--(JQHAクラス!$K$4:$K$23&lt;&gt;"")))*F48+(SUMPRODUCT(--(JQHAクラス!$B$4:$B$23&lt;&gt;""),--(TRIM(JQHAクラス!$C$4:$C$23)="スクーリング"),--((JQHAクラス!$B$4:$B$23&lt;&gt;"トレイル")*(JQHAクラス!$B$4:$B$23&lt;&gt;"ランチトレイル")),--(JQHAクラス!$K$4:$K$23&lt;&gt;"")))*F49)</f>
        <v>0</v>
      </c>
    </row>
    <row r="51" spans="1:7" s="49" customFormat="1" ht="14.1" customHeight="1">
      <c r="A51" s="240" t="s">
        <v>60</v>
      </c>
      <c r="B51" s="287"/>
      <c r="C51" s="288" t="s">
        <v>61</v>
      </c>
      <c r="D51" s="289"/>
      <c r="E51" s="124"/>
      <c r="F51" s="73">
        <v>3000</v>
      </c>
      <c r="G51" s="125">
        <f t="shared" ref="G51:G55" si="1">E51*F51</f>
        <v>0</v>
      </c>
    </row>
    <row r="52" spans="1:7" s="49" customFormat="1" ht="14.1" customHeight="1" thickBot="1">
      <c r="A52" s="242"/>
      <c r="B52" s="279"/>
      <c r="C52" s="290" t="s">
        <v>62</v>
      </c>
      <c r="D52" s="291"/>
      <c r="E52" s="126"/>
      <c r="F52" s="113">
        <v>0</v>
      </c>
      <c r="G52" s="127">
        <v>0</v>
      </c>
    </row>
    <row r="53" spans="1:7" s="49" customFormat="1" ht="14.1" customHeight="1">
      <c r="A53" s="240" t="s">
        <v>63</v>
      </c>
      <c r="B53" s="287"/>
      <c r="C53" s="288" t="s">
        <v>64</v>
      </c>
      <c r="D53" s="289"/>
      <c r="E53" s="128"/>
      <c r="F53" s="73">
        <v>3000</v>
      </c>
      <c r="G53" s="129">
        <f>E53*F53</f>
        <v>0</v>
      </c>
    </row>
    <row r="54" spans="1:7" s="49" customFormat="1" ht="14.1" customHeight="1" thickBot="1">
      <c r="A54" s="242"/>
      <c r="B54" s="279"/>
      <c r="C54" s="290" t="s">
        <v>65</v>
      </c>
      <c r="D54" s="291"/>
      <c r="E54" s="126"/>
      <c r="F54" s="113">
        <v>4000</v>
      </c>
      <c r="G54" s="130">
        <f>E54*F54</f>
        <v>0</v>
      </c>
    </row>
    <row r="55" spans="1:7" s="49" customFormat="1" ht="14.1" customHeight="1" thickBot="1">
      <c r="A55" s="185" t="s">
        <v>66</v>
      </c>
      <c r="B55" s="131"/>
      <c r="C55" s="292" t="s">
        <v>67</v>
      </c>
      <c r="D55" s="293"/>
      <c r="E55" s="226"/>
      <c r="F55" s="132">
        <v>3000</v>
      </c>
      <c r="G55" s="129">
        <f t="shared" si="1"/>
        <v>0</v>
      </c>
    </row>
    <row r="56" spans="1:7" s="49" customFormat="1" ht="14.1" customHeight="1" thickBot="1">
      <c r="C56" s="280" t="s">
        <v>68</v>
      </c>
      <c r="D56" s="281"/>
      <c r="E56" s="133">
        <f>SUM(E9:E49)+SUM(E51:E55)</f>
        <v>0</v>
      </c>
      <c r="F56" s="134" t="s">
        <v>69</v>
      </c>
      <c r="G56" s="135">
        <f>SUM(G9:G55)</f>
        <v>0</v>
      </c>
    </row>
    <row r="57" spans="1:7" s="49" customFormat="1" ht="14.1" customHeight="1">
      <c r="C57" s="53"/>
      <c r="D57" s="53"/>
      <c r="E57" s="136"/>
      <c r="F57" s="53"/>
      <c r="G57" s="137"/>
    </row>
    <row r="58" spans="1:7" s="49" customFormat="1" ht="14.1" customHeight="1">
      <c r="A58" s="138" t="s">
        <v>70</v>
      </c>
      <c r="B58"/>
      <c r="C58"/>
      <c r="D58"/>
      <c r="E58"/>
      <c r="F58"/>
      <c r="G58"/>
    </row>
    <row r="59" spans="1:7" s="49" customFormat="1" ht="14.1" customHeight="1">
      <c r="A59" s="304" t="s">
        <v>71</v>
      </c>
      <c r="B59" s="305"/>
      <c r="C59" s="305"/>
      <c r="D59" s="139" t="s">
        <v>72</v>
      </c>
      <c r="E59" s="140" t="s">
        <v>73</v>
      </c>
      <c r="F59" s="139" t="s">
        <v>74</v>
      </c>
      <c r="G59" s="141" t="s">
        <v>75</v>
      </c>
    </row>
    <row r="60" spans="1:7" s="49" customFormat="1" ht="14.1" customHeight="1">
      <c r="A60" s="306" t="s">
        <v>76</v>
      </c>
      <c r="B60" s="306"/>
      <c r="C60" s="306"/>
      <c r="D60" s="142"/>
      <c r="E60" s="119">
        <v>3500</v>
      </c>
      <c r="F60" s="142"/>
      <c r="G60" s="143">
        <f>D60*E60*F60</f>
        <v>0</v>
      </c>
    </row>
    <row r="61" spans="1:7" s="49" customFormat="1" ht="14.1" customHeight="1">
      <c r="A61" s="306" t="s">
        <v>77</v>
      </c>
      <c r="B61" s="306"/>
      <c r="C61" s="306"/>
      <c r="D61" s="142"/>
      <c r="E61" s="119">
        <v>3500</v>
      </c>
      <c r="F61" s="142"/>
      <c r="G61" s="144">
        <f>-(D61*E61*F61)</f>
        <v>0</v>
      </c>
    </row>
    <row r="62" spans="1:7" s="49" customFormat="1" ht="14.1" customHeight="1" thickBot="1">
      <c r="A62" s="307" t="s">
        <v>78</v>
      </c>
      <c r="B62" s="307"/>
      <c r="C62" s="307"/>
      <c r="D62" s="142"/>
      <c r="E62" s="145">
        <v>2500</v>
      </c>
      <c r="F62" s="146"/>
      <c r="G62" s="147">
        <f>D62*E62*F62</f>
        <v>0</v>
      </c>
    </row>
    <row r="63" spans="1:7" s="49" customFormat="1" ht="14.1" customHeight="1" thickBot="1">
      <c r="A63" s="148"/>
      <c r="B63" s="148"/>
      <c r="C63" s="149" t="s">
        <v>79</v>
      </c>
      <c r="D63" s="150">
        <f>SUM(D60:D62)-D61</f>
        <v>0</v>
      </c>
      <c r="E63" s="151"/>
      <c r="F63" s="152" t="s">
        <v>80</v>
      </c>
      <c r="G63" s="153">
        <f>SUM(G60:G62)</f>
        <v>0</v>
      </c>
    </row>
    <row r="64" spans="1:7" s="49" customFormat="1" ht="14.1" customHeight="1">
      <c r="A64" s="154"/>
      <c r="B64" s="154"/>
      <c r="C64" s="154"/>
      <c r="D64" s="154"/>
      <c r="E64" s="155"/>
      <c r="F64" s="53"/>
      <c r="G64" s="156"/>
    </row>
    <row r="65" spans="1:7" s="49" customFormat="1" ht="14.1" customHeight="1">
      <c r="A65" s="53" t="s">
        <v>81</v>
      </c>
      <c r="B65" s="53"/>
      <c r="C65" s="53"/>
      <c r="D65" s="53"/>
      <c r="G65" s="156"/>
    </row>
    <row r="66" spans="1:7" s="49" customFormat="1" ht="14.1" customHeight="1">
      <c r="A66" s="308" t="s">
        <v>82</v>
      </c>
      <c r="B66" s="309"/>
      <c r="C66" s="309"/>
      <c r="D66" s="157" t="s">
        <v>83</v>
      </c>
      <c r="E66" s="158" t="s">
        <v>84</v>
      </c>
      <c r="F66" s="159"/>
      <c r="G66" s="160" t="s">
        <v>75</v>
      </c>
    </row>
    <row r="67" spans="1:7" s="49" customFormat="1" ht="14.1" customHeight="1" thickBot="1">
      <c r="A67" s="307" t="s">
        <v>85</v>
      </c>
      <c r="B67" s="307"/>
      <c r="C67" s="307"/>
      <c r="D67" s="161"/>
      <c r="E67" s="162">
        <v>10000</v>
      </c>
      <c r="F67" s="163"/>
      <c r="G67" s="164">
        <f>D67*E67</f>
        <v>0</v>
      </c>
    </row>
    <row r="68" spans="1:7" s="49" customFormat="1" ht="14.1" customHeight="1" thickBot="1">
      <c r="B68" s="165"/>
      <c r="C68" s="149" t="s">
        <v>86</v>
      </c>
      <c r="D68" s="150">
        <f>SUM(D67:D67)</f>
        <v>0</v>
      </c>
      <c r="E68" s="166"/>
      <c r="F68" s="152" t="s">
        <v>87</v>
      </c>
      <c r="G68" s="164">
        <f>SUM(G67:G67)</f>
        <v>0</v>
      </c>
    </row>
    <row r="69" spans="1:7" s="49" customFormat="1" ht="14.1" customHeight="1" thickBot="1">
      <c r="C69" s="167"/>
      <c r="E69" s="168"/>
      <c r="F69" s="53"/>
      <c r="G69" s="156"/>
    </row>
    <row r="70" spans="1:7" s="49" customFormat="1" ht="14.1" customHeight="1" thickBot="1">
      <c r="C70" s="167"/>
      <c r="E70" s="169" t="s">
        <v>88</v>
      </c>
      <c r="F70" s="170"/>
      <c r="G70" s="153">
        <f>G56+G63+G68</f>
        <v>0</v>
      </c>
    </row>
    <row r="71" spans="1:7" s="49" customFormat="1" ht="14.1" customHeight="1">
      <c r="C71" s="167"/>
      <c r="F71" s="53"/>
      <c r="G71" s="156"/>
    </row>
    <row r="72" spans="1:7" s="49" customFormat="1" ht="14.1" customHeight="1">
      <c r="G72" s="156"/>
    </row>
    <row r="73" spans="1:7">
      <c r="A73" s="294" t="s">
        <v>89</v>
      </c>
      <c r="B73" s="294"/>
      <c r="C73" s="294"/>
      <c r="D73" s="294"/>
      <c r="E73" s="294"/>
      <c r="F73" s="294"/>
      <c r="G73" s="294"/>
    </row>
    <row r="74" spans="1:7">
      <c r="A74" s="171"/>
      <c r="B74" s="171"/>
      <c r="C74" s="171"/>
      <c r="D74" s="171"/>
      <c r="E74" s="171"/>
      <c r="F74" s="171"/>
      <c r="G74" s="171"/>
    </row>
    <row r="75" spans="1:7">
      <c r="A75" s="171"/>
      <c r="B75" s="171"/>
      <c r="C75" s="171"/>
      <c r="D75" s="171"/>
      <c r="E75" s="171"/>
      <c r="F75" s="171"/>
      <c r="G75" s="171"/>
    </row>
    <row r="77" spans="1:7">
      <c r="A77" s="295" t="s">
        <v>90</v>
      </c>
      <c r="B77" s="298" t="s">
        <v>91</v>
      </c>
      <c r="C77" s="299"/>
      <c r="D77" s="173" t="s">
        <v>92</v>
      </c>
      <c r="E77" s="174"/>
      <c r="F77" s="174"/>
      <c r="G77" s="175"/>
    </row>
    <row r="78" spans="1:7">
      <c r="A78" s="296"/>
      <c r="B78" s="300"/>
      <c r="C78" s="301"/>
      <c r="D78" s="176" t="s">
        <v>93</v>
      </c>
      <c r="E78" s="177"/>
      <c r="F78" s="177"/>
      <c r="G78" s="178"/>
    </row>
    <row r="79" spans="1:7">
      <c r="A79" s="296"/>
      <c r="B79" s="302" t="s">
        <v>94</v>
      </c>
      <c r="C79" s="303"/>
      <c r="D79" s="173" t="s">
        <v>95</v>
      </c>
      <c r="E79" s="174"/>
      <c r="F79" s="174"/>
      <c r="G79" s="175"/>
    </row>
    <row r="80" spans="1:7">
      <c r="A80" s="296"/>
      <c r="B80" s="302"/>
      <c r="C80" s="303"/>
      <c r="D80" s="179" t="s">
        <v>96</v>
      </c>
      <c r="E80" s="180"/>
      <c r="F80" s="180"/>
      <c r="G80" s="181"/>
    </row>
    <row r="81" spans="1:7">
      <c r="A81" s="297"/>
      <c r="B81" s="300"/>
      <c r="C81" s="301"/>
      <c r="D81" s="176" t="s">
        <v>93</v>
      </c>
      <c r="E81" s="177"/>
      <c r="F81" s="177"/>
      <c r="G81" s="178"/>
    </row>
  </sheetData>
  <mergeCells count="56">
    <mergeCell ref="B34:B36"/>
    <mergeCell ref="C34:D34"/>
    <mergeCell ref="C35:D35"/>
    <mergeCell ref="C36:D36"/>
    <mergeCell ref="A34:A36"/>
    <mergeCell ref="A73:G73"/>
    <mergeCell ref="A77:A81"/>
    <mergeCell ref="B77:C78"/>
    <mergeCell ref="B79:C81"/>
    <mergeCell ref="A59:C59"/>
    <mergeCell ref="A60:C60"/>
    <mergeCell ref="A61:C61"/>
    <mergeCell ref="A62:C62"/>
    <mergeCell ref="A66:C66"/>
    <mergeCell ref="A67:C67"/>
    <mergeCell ref="C56:D56"/>
    <mergeCell ref="A48:A49"/>
    <mergeCell ref="B48:B49"/>
    <mergeCell ref="C49:D49"/>
    <mergeCell ref="C50:D50"/>
    <mergeCell ref="A51:A52"/>
    <mergeCell ref="B51:B52"/>
    <mergeCell ref="C51:D51"/>
    <mergeCell ref="C52:D52"/>
    <mergeCell ref="A53:A54"/>
    <mergeCell ref="B53:B54"/>
    <mergeCell ref="C53:D53"/>
    <mergeCell ref="C54:D54"/>
    <mergeCell ref="C55:D55"/>
    <mergeCell ref="A37:A41"/>
    <mergeCell ref="B37:B38"/>
    <mergeCell ref="B39:B41"/>
    <mergeCell ref="A42:A47"/>
    <mergeCell ref="B42:B44"/>
    <mergeCell ref="B45:B47"/>
    <mergeCell ref="A21:A26"/>
    <mergeCell ref="B21:B23"/>
    <mergeCell ref="B24:B26"/>
    <mergeCell ref="A27:A33"/>
    <mergeCell ref="B27:B30"/>
    <mergeCell ref="B31:B33"/>
    <mergeCell ref="A15:A20"/>
    <mergeCell ref="B15:B17"/>
    <mergeCell ref="B18:B20"/>
    <mergeCell ref="A1:G1"/>
    <mergeCell ref="B3:D3"/>
    <mergeCell ref="F3:G3"/>
    <mergeCell ref="A4:A5"/>
    <mergeCell ref="B4:D5"/>
    <mergeCell ref="F5:G5"/>
    <mergeCell ref="B7:G7"/>
    <mergeCell ref="C8:D8"/>
    <mergeCell ref="A9:A14"/>
    <mergeCell ref="B9:B11"/>
    <mergeCell ref="B12:B14"/>
    <mergeCell ref="F4:G4"/>
  </mergeCells>
  <phoneticPr fontId="3"/>
  <pageMargins left="0.31496062992125984" right="0.31496062992125984" top="0.35433070866141736" bottom="0.35433070866141736" header="0.31496062992125984" footer="0.31496062992125984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ADC4-01B3-4441-A658-545CB40AF3D7}">
  <dimension ref="A1:N24"/>
  <sheetViews>
    <sheetView zoomScale="95" zoomScaleNormal="100" workbookViewId="0">
      <selection activeCell="B5" sqref="B5"/>
    </sheetView>
  </sheetViews>
  <sheetFormatPr defaultRowHeight="13.2"/>
  <cols>
    <col min="1" max="1" width="3.21875" style="45" customWidth="1"/>
    <col min="2" max="2" width="16" style="45" customWidth="1"/>
    <col min="3" max="3" width="5.88671875" style="45" customWidth="1"/>
    <col min="4" max="4" width="9.6640625" style="45" customWidth="1"/>
    <col min="5" max="6" width="10.33203125" style="45" customWidth="1"/>
    <col min="7" max="7" width="8.88671875" style="45"/>
    <col min="8" max="8" width="11.88671875" style="45" customWidth="1"/>
    <col min="9" max="13" width="8.88671875" style="45"/>
    <col min="14" max="14" width="27.77734375" style="45" customWidth="1"/>
    <col min="15" max="256" width="8.88671875" style="45"/>
    <col min="257" max="257" width="3.21875" style="45" customWidth="1"/>
    <col min="258" max="258" width="16" style="45" customWidth="1"/>
    <col min="259" max="259" width="5.88671875" style="45" customWidth="1"/>
    <col min="260" max="260" width="9.6640625" style="45" customWidth="1"/>
    <col min="261" max="262" width="10.33203125" style="45" customWidth="1"/>
    <col min="263" max="263" width="8.88671875" style="45"/>
    <col min="264" max="264" width="11.88671875" style="45" customWidth="1"/>
    <col min="265" max="269" width="8.88671875" style="45"/>
    <col min="270" max="270" width="27.77734375" style="45" customWidth="1"/>
    <col min="271" max="512" width="8.88671875" style="45"/>
    <col min="513" max="513" width="3.21875" style="45" customWidth="1"/>
    <col min="514" max="514" width="16" style="45" customWidth="1"/>
    <col min="515" max="515" width="5.88671875" style="45" customWidth="1"/>
    <col min="516" max="516" width="9.6640625" style="45" customWidth="1"/>
    <col min="517" max="518" width="10.33203125" style="45" customWidth="1"/>
    <col min="519" max="519" width="8.88671875" style="45"/>
    <col min="520" max="520" width="11.88671875" style="45" customWidth="1"/>
    <col min="521" max="525" width="8.88671875" style="45"/>
    <col min="526" max="526" width="27.77734375" style="45" customWidth="1"/>
    <col min="527" max="768" width="8.88671875" style="45"/>
    <col min="769" max="769" width="3.21875" style="45" customWidth="1"/>
    <col min="770" max="770" width="16" style="45" customWidth="1"/>
    <col min="771" max="771" width="5.88671875" style="45" customWidth="1"/>
    <col min="772" max="772" width="9.6640625" style="45" customWidth="1"/>
    <col min="773" max="774" width="10.33203125" style="45" customWidth="1"/>
    <col min="775" max="775" width="8.88671875" style="45"/>
    <col min="776" max="776" width="11.88671875" style="45" customWidth="1"/>
    <col min="777" max="781" width="8.88671875" style="45"/>
    <col min="782" max="782" width="27.77734375" style="45" customWidth="1"/>
    <col min="783" max="1024" width="8.88671875" style="45"/>
    <col min="1025" max="1025" width="3.21875" style="45" customWidth="1"/>
    <col min="1026" max="1026" width="16" style="45" customWidth="1"/>
    <col min="1027" max="1027" width="5.88671875" style="45" customWidth="1"/>
    <col min="1028" max="1028" width="9.6640625" style="45" customWidth="1"/>
    <col min="1029" max="1030" width="10.33203125" style="45" customWidth="1"/>
    <col min="1031" max="1031" width="8.88671875" style="45"/>
    <col min="1032" max="1032" width="11.88671875" style="45" customWidth="1"/>
    <col min="1033" max="1037" width="8.88671875" style="45"/>
    <col min="1038" max="1038" width="27.77734375" style="45" customWidth="1"/>
    <col min="1039" max="1280" width="8.88671875" style="45"/>
    <col min="1281" max="1281" width="3.21875" style="45" customWidth="1"/>
    <col min="1282" max="1282" width="16" style="45" customWidth="1"/>
    <col min="1283" max="1283" width="5.88671875" style="45" customWidth="1"/>
    <col min="1284" max="1284" width="9.6640625" style="45" customWidth="1"/>
    <col min="1285" max="1286" width="10.33203125" style="45" customWidth="1"/>
    <col min="1287" max="1287" width="8.88671875" style="45"/>
    <col min="1288" max="1288" width="11.88671875" style="45" customWidth="1"/>
    <col min="1289" max="1293" width="8.88671875" style="45"/>
    <col min="1294" max="1294" width="27.77734375" style="45" customWidth="1"/>
    <col min="1295" max="1536" width="8.88671875" style="45"/>
    <col min="1537" max="1537" width="3.21875" style="45" customWidth="1"/>
    <col min="1538" max="1538" width="16" style="45" customWidth="1"/>
    <col min="1539" max="1539" width="5.88671875" style="45" customWidth="1"/>
    <col min="1540" max="1540" width="9.6640625" style="45" customWidth="1"/>
    <col min="1541" max="1542" width="10.33203125" style="45" customWidth="1"/>
    <col min="1543" max="1543" width="8.88671875" style="45"/>
    <col min="1544" max="1544" width="11.88671875" style="45" customWidth="1"/>
    <col min="1545" max="1549" width="8.88671875" style="45"/>
    <col min="1550" max="1550" width="27.77734375" style="45" customWidth="1"/>
    <col min="1551" max="1792" width="8.88671875" style="45"/>
    <col min="1793" max="1793" width="3.21875" style="45" customWidth="1"/>
    <col min="1794" max="1794" width="16" style="45" customWidth="1"/>
    <col min="1795" max="1795" width="5.88671875" style="45" customWidth="1"/>
    <col min="1796" max="1796" width="9.6640625" style="45" customWidth="1"/>
    <col min="1797" max="1798" width="10.33203125" style="45" customWidth="1"/>
    <col min="1799" max="1799" width="8.88671875" style="45"/>
    <col min="1800" max="1800" width="11.88671875" style="45" customWidth="1"/>
    <col min="1801" max="1805" width="8.88671875" style="45"/>
    <col min="1806" max="1806" width="27.77734375" style="45" customWidth="1"/>
    <col min="1807" max="2048" width="8.88671875" style="45"/>
    <col min="2049" max="2049" width="3.21875" style="45" customWidth="1"/>
    <col min="2050" max="2050" width="16" style="45" customWidth="1"/>
    <col min="2051" max="2051" width="5.88671875" style="45" customWidth="1"/>
    <col min="2052" max="2052" width="9.6640625" style="45" customWidth="1"/>
    <col min="2053" max="2054" width="10.33203125" style="45" customWidth="1"/>
    <col min="2055" max="2055" width="8.88671875" style="45"/>
    <col min="2056" max="2056" width="11.88671875" style="45" customWidth="1"/>
    <col min="2057" max="2061" width="8.88671875" style="45"/>
    <col min="2062" max="2062" width="27.77734375" style="45" customWidth="1"/>
    <col min="2063" max="2304" width="8.88671875" style="45"/>
    <col min="2305" max="2305" width="3.21875" style="45" customWidth="1"/>
    <col min="2306" max="2306" width="16" style="45" customWidth="1"/>
    <col min="2307" max="2307" width="5.88671875" style="45" customWidth="1"/>
    <col min="2308" max="2308" width="9.6640625" style="45" customWidth="1"/>
    <col min="2309" max="2310" width="10.33203125" style="45" customWidth="1"/>
    <col min="2311" max="2311" width="8.88671875" style="45"/>
    <col min="2312" max="2312" width="11.88671875" style="45" customWidth="1"/>
    <col min="2313" max="2317" width="8.88671875" style="45"/>
    <col min="2318" max="2318" width="27.77734375" style="45" customWidth="1"/>
    <col min="2319" max="2560" width="8.88671875" style="45"/>
    <col min="2561" max="2561" width="3.21875" style="45" customWidth="1"/>
    <col min="2562" max="2562" width="16" style="45" customWidth="1"/>
    <col min="2563" max="2563" width="5.88671875" style="45" customWidth="1"/>
    <col min="2564" max="2564" width="9.6640625" style="45" customWidth="1"/>
    <col min="2565" max="2566" width="10.33203125" style="45" customWidth="1"/>
    <col min="2567" max="2567" width="8.88671875" style="45"/>
    <col min="2568" max="2568" width="11.88671875" style="45" customWidth="1"/>
    <col min="2569" max="2573" width="8.88671875" style="45"/>
    <col min="2574" max="2574" width="27.77734375" style="45" customWidth="1"/>
    <col min="2575" max="2816" width="8.88671875" style="45"/>
    <col min="2817" max="2817" width="3.21875" style="45" customWidth="1"/>
    <col min="2818" max="2818" width="16" style="45" customWidth="1"/>
    <col min="2819" max="2819" width="5.88671875" style="45" customWidth="1"/>
    <col min="2820" max="2820" width="9.6640625" style="45" customWidth="1"/>
    <col min="2821" max="2822" width="10.33203125" style="45" customWidth="1"/>
    <col min="2823" max="2823" width="8.88671875" style="45"/>
    <col min="2824" max="2824" width="11.88671875" style="45" customWidth="1"/>
    <col min="2825" max="2829" width="8.88671875" style="45"/>
    <col min="2830" max="2830" width="27.77734375" style="45" customWidth="1"/>
    <col min="2831" max="3072" width="8.88671875" style="45"/>
    <col min="3073" max="3073" width="3.21875" style="45" customWidth="1"/>
    <col min="3074" max="3074" width="16" style="45" customWidth="1"/>
    <col min="3075" max="3075" width="5.88671875" style="45" customWidth="1"/>
    <col min="3076" max="3076" width="9.6640625" style="45" customWidth="1"/>
    <col min="3077" max="3078" width="10.33203125" style="45" customWidth="1"/>
    <col min="3079" max="3079" width="8.88671875" style="45"/>
    <col min="3080" max="3080" width="11.88671875" style="45" customWidth="1"/>
    <col min="3081" max="3085" width="8.88671875" style="45"/>
    <col min="3086" max="3086" width="27.77734375" style="45" customWidth="1"/>
    <col min="3087" max="3328" width="8.88671875" style="45"/>
    <col min="3329" max="3329" width="3.21875" style="45" customWidth="1"/>
    <col min="3330" max="3330" width="16" style="45" customWidth="1"/>
    <col min="3331" max="3331" width="5.88671875" style="45" customWidth="1"/>
    <col min="3332" max="3332" width="9.6640625" style="45" customWidth="1"/>
    <col min="3333" max="3334" width="10.33203125" style="45" customWidth="1"/>
    <col min="3335" max="3335" width="8.88671875" style="45"/>
    <col min="3336" max="3336" width="11.88671875" style="45" customWidth="1"/>
    <col min="3337" max="3341" width="8.88671875" style="45"/>
    <col min="3342" max="3342" width="27.77734375" style="45" customWidth="1"/>
    <col min="3343" max="3584" width="8.88671875" style="45"/>
    <col min="3585" max="3585" width="3.21875" style="45" customWidth="1"/>
    <col min="3586" max="3586" width="16" style="45" customWidth="1"/>
    <col min="3587" max="3587" width="5.88671875" style="45" customWidth="1"/>
    <col min="3588" max="3588" width="9.6640625" style="45" customWidth="1"/>
    <col min="3589" max="3590" width="10.33203125" style="45" customWidth="1"/>
    <col min="3591" max="3591" width="8.88671875" style="45"/>
    <col min="3592" max="3592" width="11.88671875" style="45" customWidth="1"/>
    <col min="3593" max="3597" width="8.88671875" style="45"/>
    <col min="3598" max="3598" width="27.77734375" style="45" customWidth="1"/>
    <col min="3599" max="3840" width="8.88671875" style="45"/>
    <col min="3841" max="3841" width="3.21875" style="45" customWidth="1"/>
    <col min="3842" max="3842" width="16" style="45" customWidth="1"/>
    <col min="3843" max="3843" width="5.88671875" style="45" customWidth="1"/>
    <col min="3844" max="3844" width="9.6640625" style="45" customWidth="1"/>
    <col min="3845" max="3846" width="10.33203125" style="45" customWidth="1"/>
    <col min="3847" max="3847" width="8.88671875" style="45"/>
    <col min="3848" max="3848" width="11.88671875" style="45" customWidth="1"/>
    <col min="3849" max="3853" width="8.88671875" style="45"/>
    <col min="3854" max="3854" width="27.77734375" style="45" customWidth="1"/>
    <col min="3855" max="4096" width="8.88671875" style="45"/>
    <col min="4097" max="4097" width="3.21875" style="45" customWidth="1"/>
    <col min="4098" max="4098" width="16" style="45" customWidth="1"/>
    <col min="4099" max="4099" width="5.88671875" style="45" customWidth="1"/>
    <col min="4100" max="4100" width="9.6640625" style="45" customWidth="1"/>
    <col min="4101" max="4102" width="10.33203125" style="45" customWidth="1"/>
    <col min="4103" max="4103" width="8.88671875" style="45"/>
    <col min="4104" max="4104" width="11.88671875" style="45" customWidth="1"/>
    <col min="4105" max="4109" width="8.88671875" style="45"/>
    <col min="4110" max="4110" width="27.77734375" style="45" customWidth="1"/>
    <col min="4111" max="4352" width="8.88671875" style="45"/>
    <col min="4353" max="4353" width="3.21875" style="45" customWidth="1"/>
    <col min="4354" max="4354" width="16" style="45" customWidth="1"/>
    <col min="4355" max="4355" width="5.88671875" style="45" customWidth="1"/>
    <col min="4356" max="4356" width="9.6640625" style="45" customWidth="1"/>
    <col min="4357" max="4358" width="10.33203125" style="45" customWidth="1"/>
    <col min="4359" max="4359" width="8.88671875" style="45"/>
    <col min="4360" max="4360" width="11.88671875" style="45" customWidth="1"/>
    <col min="4361" max="4365" width="8.88671875" style="45"/>
    <col min="4366" max="4366" width="27.77734375" style="45" customWidth="1"/>
    <col min="4367" max="4608" width="8.88671875" style="45"/>
    <col min="4609" max="4609" width="3.21875" style="45" customWidth="1"/>
    <col min="4610" max="4610" width="16" style="45" customWidth="1"/>
    <col min="4611" max="4611" width="5.88671875" style="45" customWidth="1"/>
    <col min="4612" max="4612" width="9.6640625" style="45" customWidth="1"/>
    <col min="4613" max="4614" width="10.33203125" style="45" customWidth="1"/>
    <col min="4615" max="4615" width="8.88671875" style="45"/>
    <col min="4616" max="4616" width="11.88671875" style="45" customWidth="1"/>
    <col min="4617" max="4621" width="8.88671875" style="45"/>
    <col min="4622" max="4622" width="27.77734375" style="45" customWidth="1"/>
    <col min="4623" max="4864" width="8.88671875" style="45"/>
    <col min="4865" max="4865" width="3.21875" style="45" customWidth="1"/>
    <col min="4866" max="4866" width="16" style="45" customWidth="1"/>
    <col min="4867" max="4867" width="5.88671875" style="45" customWidth="1"/>
    <col min="4868" max="4868" width="9.6640625" style="45" customWidth="1"/>
    <col min="4869" max="4870" width="10.33203125" style="45" customWidth="1"/>
    <col min="4871" max="4871" width="8.88671875" style="45"/>
    <col min="4872" max="4872" width="11.88671875" style="45" customWidth="1"/>
    <col min="4873" max="4877" width="8.88671875" style="45"/>
    <col min="4878" max="4878" width="27.77734375" style="45" customWidth="1"/>
    <col min="4879" max="5120" width="8.88671875" style="45"/>
    <col min="5121" max="5121" width="3.21875" style="45" customWidth="1"/>
    <col min="5122" max="5122" width="16" style="45" customWidth="1"/>
    <col min="5123" max="5123" width="5.88671875" style="45" customWidth="1"/>
    <col min="5124" max="5124" width="9.6640625" style="45" customWidth="1"/>
    <col min="5125" max="5126" width="10.33203125" style="45" customWidth="1"/>
    <col min="5127" max="5127" width="8.88671875" style="45"/>
    <col min="5128" max="5128" width="11.88671875" style="45" customWidth="1"/>
    <col min="5129" max="5133" width="8.88671875" style="45"/>
    <col min="5134" max="5134" width="27.77734375" style="45" customWidth="1"/>
    <col min="5135" max="5376" width="8.88671875" style="45"/>
    <col min="5377" max="5377" width="3.21875" style="45" customWidth="1"/>
    <col min="5378" max="5378" width="16" style="45" customWidth="1"/>
    <col min="5379" max="5379" width="5.88671875" style="45" customWidth="1"/>
    <col min="5380" max="5380" width="9.6640625" style="45" customWidth="1"/>
    <col min="5381" max="5382" width="10.33203125" style="45" customWidth="1"/>
    <col min="5383" max="5383" width="8.88671875" style="45"/>
    <col min="5384" max="5384" width="11.88671875" style="45" customWidth="1"/>
    <col min="5385" max="5389" width="8.88671875" style="45"/>
    <col min="5390" max="5390" width="27.77734375" style="45" customWidth="1"/>
    <col min="5391" max="5632" width="8.88671875" style="45"/>
    <col min="5633" max="5633" width="3.21875" style="45" customWidth="1"/>
    <col min="5634" max="5634" width="16" style="45" customWidth="1"/>
    <col min="5635" max="5635" width="5.88671875" style="45" customWidth="1"/>
    <col min="5636" max="5636" width="9.6640625" style="45" customWidth="1"/>
    <col min="5637" max="5638" width="10.33203125" style="45" customWidth="1"/>
    <col min="5639" max="5639" width="8.88671875" style="45"/>
    <col min="5640" max="5640" width="11.88671875" style="45" customWidth="1"/>
    <col min="5641" max="5645" width="8.88671875" style="45"/>
    <col min="5646" max="5646" width="27.77734375" style="45" customWidth="1"/>
    <col min="5647" max="5888" width="8.88671875" style="45"/>
    <col min="5889" max="5889" width="3.21875" style="45" customWidth="1"/>
    <col min="5890" max="5890" width="16" style="45" customWidth="1"/>
    <col min="5891" max="5891" width="5.88671875" style="45" customWidth="1"/>
    <col min="5892" max="5892" width="9.6640625" style="45" customWidth="1"/>
    <col min="5893" max="5894" width="10.33203125" style="45" customWidth="1"/>
    <col min="5895" max="5895" width="8.88671875" style="45"/>
    <col min="5896" max="5896" width="11.88671875" style="45" customWidth="1"/>
    <col min="5897" max="5901" width="8.88671875" style="45"/>
    <col min="5902" max="5902" width="27.77734375" style="45" customWidth="1"/>
    <col min="5903" max="6144" width="8.88671875" style="45"/>
    <col min="6145" max="6145" width="3.21875" style="45" customWidth="1"/>
    <col min="6146" max="6146" width="16" style="45" customWidth="1"/>
    <col min="6147" max="6147" width="5.88671875" style="45" customWidth="1"/>
    <col min="6148" max="6148" width="9.6640625" style="45" customWidth="1"/>
    <col min="6149" max="6150" width="10.33203125" style="45" customWidth="1"/>
    <col min="6151" max="6151" width="8.88671875" style="45"/>
    <col min="6152" max="6152" width="11.88671875" style="45" customWidth="1"/>
    <col min="6153" max="6157" width="8.88671875" style="45"/>
    <col min="6158" max="6158" width="27.77734375" style="45" customWidth="1"/>
    <col min="6159" max="6400" width="8.88671875" style="45"/>
    <col min="6401" max="6401" width="3.21875" style="45" customWidth="1"/>
    <col min="6402" max="6402" width="16" style="45" customWidth="1"/>
    <col min="6403" max="6403" width="5.88671875" style="45" customWidth="1"/>
    <col min="6404" max="6404" width="9.6640625" style="45" customWidth="1"/>
    <col min="6405" max="6406" width="10.33203125" style="45" customWidth="1"/>
    <col min="6407" max="6407" width="8.88671875" style="45"/>
    <col min="6408" max="6408" width="11.88671875" style="45" customWidth="1"/>
    <col min="6409" max="6413" width="8.88671875" style="45"/>
    <col min="6414" max="6414" width="27.77734375" style="45" customWidth="1"/>
    <col min="6415" max="6656" width="8.88671875" style="45"/>
    <col min="6657" max="6657" width="3.21875" style="45" customWidth="1"/>
    <col min="6658" max="6658" width="16" style="45" customWidth="1"/>
    <col min="6659" max="6659" width="5.88671875" style="45" customWidth="1"/>
    <col min="6660" max="6660" width="9.6640625" style="45" customWidth="1"/>
    <col min="6661" max="6662" width="10.33203125" style="45" customWidth="1"/>
    <col min="6663" max="6663" width="8.88671875" style="45"/>
    <col min="6664" max="6664" width="11.88671875" style="45" customWidth="1"/>
    <col min="6665" max="6669" width="8.88671875" style="45"/>
    <col min="6670" max="6670" width="27.77734375" style="45" customWidth="1"/>
    <col min="6671" max="6912" width="8.88671875" style="45"/>
    <col min="6913" max="6913" width="3.21875" style="45" customWidth="1"/>
    <col min="6914" max="6914" width="16" style="45" customWidth="1"/>
    <col min="6915" max="6915" width="5.88671875" style="45" customWidth="1"/>
    <col min="6916" max="6916" width="9.6640625" style="45" customWidth="1"/>
    <col min="6917" max="6918" width="10.33203125" style="45" customWidth="1"/>
    <col min="6919" max="6919" width="8.88671875" style="45"/>
    <col min="6920" max="6920" width="11.88671875" style="45" customWidth="1"/>
    <col min="6921" max="6925" width="8.88671875" style="45"/>
    <col min="6926" max="6926" width="27.77734375" style="45" customWidth="1"/>
    <col min="6927" max="7168" width="8.88671875" style="45"/>
    <col min="7169" max="7169" width="3.21875" style="45" customWidth="1"/>
    <col min="7170" max="7170" width="16" style="45" customWidth="1"/>
    <col min="7171" max="7171" width="5.88671875" style="45" customWidth="1"/>
    <col min="7172" max="7172" width="9.6640625" style="45" customWidth="1"/>
    <col min="7173" max="7174" width="10.33203125" style="45" customWidth="1"/>
    <col min="7175" max="7175" width="8.88671875" style="45"/>
    <col min="7176" max="7176" width="11.88671875" style="45" customWidth="1"/>
    <col min="7177" max="7181" width="8.88671875" style="45"/>
    <col min="7182" max="7182" width="27.77734375" style="45" customWidth="1"/>
    <col min="7183" max="7424" width="8.88671875" style="45"/>
    <col min="7425" max="7425" width="3.21875" style="45" customWidth="1"/>
    <col min="7426" max="7426" width="16" style="45" customWidth="1"/>
    <col min="7427" max="7427" width="5.88671875" style="45" customWidth="1"/>
    <col min="7428" max="7428" width="9.6640625" style="45" customWidth="1"/>
    <col min="7429" max="7430" width="10.33203125" style="45" customWidth="1"/>
    <col min="7431" max="7431" width="8.88671875" style="45"/>
    <col min="7432" max="7432" width="11.88671875" style="45" customWidth="1"/>
    <col min="7433" max="7437" width="8.88671875" style="45"/>
    <col min="7438" max="7438" width="27.77734375" style="45" customWidth="1"/>
    <col min="7439" max="7680" width="8.88671875" style="45"/>
    <col min="7681" max="7681" width="3.21875" style="45" customWidth="1"/>
    <col min="7682" max="7682" width="16" style="45" customWidth="1"/>
    <col min="7683" max="7683" width="5.88671875" style="45" customWidth="1"/>
    <col min="7684" max="7684" width="9.6640625" style="45" customWidth="1"/>
    <col min="7685" max="7686" width="10.33203125" style="45" customWidth="1"/>
    <col min="7687" max="7687" width="8.88671875" style="45"/>
    <col min="7688" max="7688" width="11.88671875" style="45" customWidth="1"/>
    <col min="7689" max="7693" width="8.88671875" style="45"/>
    <col min="7694" max="7694" width="27.77734375" style="45" customWidth="1"/>
    <col min="7695" max="7936" width="8.88671875" style="45"/>
    <col min="7937" max="7937" width="3.21875" style="45" customWidth="1"/>
    <col min="7938" max="7938" width="16" style="45" customWidth="1"/>
    <col min="7939" max="7939" width="5.88671875" style="45" customWidth="1"/>
    <col min="7940" max="7940" width="9.6640625" style="45" customWidth="1"/>
    <col min="7941" max="7942" width="10.33203125" style="45" customWidth="1"/>
    <col min="7943" max="7943" width="8.88671875" style="45"/>
    <col min="7944" max="7944" width="11.88671875" style="45" customWidth="1"/>
    <col min="7945" max="7949" width="8.88671875" style="45"/>
    <col min="7950" max="7950" width="27.77734375" style="45" customWidth="1"/>
    <col min="7951" max="8192" width="8.88671875" style="45"/>
    <col min="8193" max="8193" width="3.21875" style="45" customWidth="1"/>
    <col min="8194" max="8194" width="16" style="45" customWidth="1"/>
    <col min="8195" max="8195" width="5.88671875" style="45" customWidth="1"/>
    <col min="8196" max="8196" width="9.6640625" style="45" customWidth="1"/>
    <col min="8197" max="8198" width="10.33203125" style="45" customWidth="1"/>
    <col min="8199" max="8199" width="8.88671875" style="45"/>
    <col min="8200" max="8200" width="11.88671875" style="45" customWidth="1"/>
    <col min="8201" max="8205" width="8.88671875" style="45"/>
    <col min="8206" max="8206" width="27.77734375" style="45" customWidth="1"/>
    <col min="8207" max="8448" width="8.88671875" style="45"/>
    <col min="8449" max="8449" width="3.21875" style="45" customWidth="1"/>
    <col min="8450" max="8450" width="16" style="45" customWidth="1"/>
    <col min="8451" max="8451" width="5.88671875" style="45" customWidth="1"/>
    <col min="8452" max="8452" width="9.6640625" style="45" customWidth="1"/>
    <col min="8453" max="8454" width="10.33203125" style="45" customWidth="1"/>
    <col min="8455" max="8455" width="8.88671875" style="45"/>
    <col min="8456" max="8456" width="11.88671875" style="45" customWidth="1"/>
    <col min="8457" max="8461" width="8.88671875" style="45"/>
    <col min="8462" max="8462" width="27.77734375" style="45" customWidth="1"/>
    <col min="8463" max="8704" width="8.88671875" style="45"/>
    <col min="8705" max="8705" width="3.21875" style="45" customWidth="1"/>
    <col min="8706" max="8706" width="16" style="45" customWidth="1"/>
    <col min="8707" max="8707" width="5.88671875" style="45" customWidth="1"/>
    <col min="8708" max="8708" width="9.6640625" style="45" customWidth="1"/>
    <col min="8709" max="8710" width="10.33203125" style="45" customWidth="1"/>
    <col min="8711" max="8711" width="8.88671875" style="45"/>
    <col min="8712" max="8712" width="11.88671875" style="45" customWidth="1"/>
    <col min="8713" max="8717" width="8.88671875" style="45"/>
    <col min="8718" max="8718" width="27.77734375" style="45" customWidth="1"/>
    <col min="8719" max="8960" width="8.88671875" style="45"/>
    <col min="8961" max="8961" width="3.21875" style="45" customWidth="1"/>
    <col min="8962" max="8962" width="16" style="45" customWidth="1"/>
    <col min="8963" max="8963" width="5.88671875" style="45" customWidth="1"/>
    <col min="8964" max="8964" width="9.6640625" style="45" customWidth="1"/>
    <col min="8965" max="8966" width="10.33203125" style="45" customWidth="1"/>
    <col min="8967" max="8967" width="8.88671875" style="45"/>
    <col min="8968" max="8968" width="11.88671875" style="45" customWidth="1"/>
    <col min="8969" max="8973" width="8.88671875" style="45"/>
    <col min="8974" max="8974" width="27.77734375" style="45" customWidth="1"/>
    <col min="8975" max="9216" width="8.88671875" style="45"/>
    <col min="9217" max="9217" width="3.21875" style="45" customWidth="1"/>
    <col min="9218" max="9218" width="16" style="45" customWidth="1"/>
    <col min="9219" max="9219" width="5.88671875" style="45" customWidth="1"/>
    <col min="9220" max="9220" width="9.6640625" style="45" customWidth="1"/>
    <col min="9221" max="9222" width="10.33203125" style="45" customWidth="1"/>
    <col min="9223" max="9223" width="8.88671875" style="45"/>
    <col min="9224" max="9224" width="11.88671875" style="45" customWidth="1"/>
    <col min="9225" max="9229" width="8.88671875" style="45"/>
    <col min="9230" max="9230" width="27.77734375" style="45" customWidth="1"/>
    <col min="9231" max="9472" width="8.88671875" style="45"/>
    <col min="9473" max="9473" width="3.21875" style="45" customWidth="1"/>
    <col min="9474" max="9474" width="16" style="45" customWidth="1"/>
    <col min="9475" max="9475" width="5.88671875" style="45" customWidth="1"/>
    <col min="9476" max="9476" width="9.6640625" style="45" customWidth="1"/>
    <col min="9477" max="9478" width="10.33203125" style="45" customWidth="1"/>
    <col min="9479" max="9479" width="8.88671875" style="45"/>
    <col min="9480" max="9480" width="11.88671875" style="45" customWidth="1"/>
    <col min="9481" max="9485" width="8.88671875" style="45"/>
    <col min="9486" max="9486" width="27.77734375" style="45" customWidth="1"/>
    <col min="9487" max="9728" width="8.88671875" style="45"/>
    <col min="9729" max="9729" width="3.21875" style="45" customWidth="1"/>
    <col min="9730" max="9730" width="16" style="45" customWidth="1"/>
    <col min="9731" max="9731" width="5.88671875" style="45" customWidth="1"/>
    <col min="9732" max="9732" width="9.6640625" style="45" customWidth="1"/>
    <col min="9733" max="9734" width="10.33203125" style="45" customWidth="1"/>
    <col min="9735" max="9735" width="8.88671875" style="45"/>
    <col min="9736" max="9736" width="11.88671875" style="45" customWidth="1"/>
    <col min="9737" max="9741" width="8.88671875" style="45"/>
    <col min="9742" max="9742" width="27.77734375" style="45" customWidth="1"/>
    <col min="9743" max="9984" width="8.88671875" style="45"/>
    <col min="9985" max="9985" width="3.21875" style="45" customWidth="1"/>
    <col min="9986" max="9986" width="16" style="45" customWidth="1"/>
    <col min="9987" max="9987" width="5.88671875" style="45" customWidth="1"/>
    <col min="9988" max="9988" width="9.6640625" style="45" customWidth="1"/>
    <col min="9989" max="9990" width="10.33203125" style="45" customWidth="1"/>
    <col min="9991" max="9991" width="8.88671875" style="45"/>
    <col min="9992" max="9992" width="11.88671875" style="45" customWidth="1"/>
    <col min="9993" max="9997" width="8.88671875" style="45"/>
    <col min="9998" max="9998" width="27.77734375" style="45" customWidth="1"/>
    <col min="9999" max="10240" width="8.88671875" style="45"/>
    <col min="10241" max="10241" width="3.21875" style="45" customWidth="1"/>
    <col min="10242" max="10242" width="16" style="45" customWidth="1"/>
    <col min="10243" max="10243" width="5.88671875" style="45" customWidth="1"/>
    <col min="10244" max="10244" width="9.6640625" style="45" customWidth="1"/>
    <col min="10245" max="10246" width="10.33203125" style="45" customWidth="1"/>
    <col min="10247" max="10247" width="8.88671875" style="45"/>
    <col min="10248" max="10248" width="11.88671875" style="45" customWidth="1"/>
    <col min="10249" max="10253" width="8.88671875" style="45"/>
    <col min="10254" max="10254" width="27.77734375" style="45" customWidth="1"/>
    <col min="10255" max="10496" width="8.88671875" style="45"/>
    <col min="10497" max="10497" width="3.21875" style="45" customWidth="1"/>
    <col min="10498" max="10498" width="16" style="45" customWidth="1"/>
    <col min="10499" max="10499" width="5.88671875" style="45" customWidth="1"/>
    <col min="10500" max="10500" width="9.6640625" style="45" customWidth="1"/>
    <col min="10501" max="10502" width="10.33203125" style="45" customWidth="1"/>
    <col min="10503" max="10503" width="8.88671875" style="45"/>
    <col min="10504" max="10504" width="11.88671875" style="45" customWidth="1"/>
    <col min="10505" max="10509" width="8.88671875" style="45"/>
    <col min="10510" max="10510" width="27.77734375" style="45" customWidth="1"/>
    <col min="10511" max="10752" width="8.88671875" style="45"/>
    <col min="10753" max="10753" width="3.21875" style="45" customWidth="1"/>
    <col min="10754" max="10754" width="16" style="45" customWidth="1"/>
    <col min="10755" max="10755" width="5.88671875" style="45" customWidth="1"/>
    <col min="10756" max="10756" width="9.6640625" style="45" customWidth="1"/>
    <col min="10757" max="10758" width="10.33203125" style="45" customWidth="1"/>
    <col min="10759" max="10759" width="8.88671875" style="45"/>
    <col min="10760" max="10760" width="11.88671875" style="45" customWidth="1"/>
    <col min="10761" max="10765" width="8.88671875" style="45"/>
    <col min="10766" max="10766" width="27.77734375" style="45" customWidth="1"/>
    <col min="10767" max="11008" width="8.88671875" style="45"/>
    <col min="11009" max="11009" width="3.21875" style="45" customWidth="1"/>
    <col min="11010" max="11010" width="16" style="45" customWidth="1"/>
    <col min="11011" max="11011" width="5.88671875" style="45" customWidth="1"/>
    <col min="11012" max="11012" width="9.6640625" style="45" customWidth="1"/>
    <col min="11013" max="11014" width="10.33203125" style="45" customWidth="1"/>
    <col min="11015" max="11015" width="8.88671875" style="45"/>
    <col min="11016" max="11016" width="11.88671875" style="45" customWidth="1"/>
    <col min="11017" max="11021" width="8.88671875" style="45"/>
    <col min="11022" max="11022" width="27.77734375" style="45" customWidth="1"/>
    <col min="11023" max="11264" width="8.88671875" style="45"/>
    <col min="11265" max="11265" width="3.21875" style="45" customWidth="1"/>
    <col min="11266" max="11266" width="16" style="45" customWidth="1"/>
    <col min="11267" max="11267" width="5.88671875" style="45" customWidth="1"/>
    <col min="11268" max="11268" width="9.6640625" style="45" customWidth="1"/>
    <col min="11269" max="11270" width="10.33203125" style="45" customWidth="1"/>
    <col min="11271" max="11271" width="8.88671875" style="45"/>
    <col min="11272" max="11272" width="11.88671875" style="45" customWidth="1"/>
    <col min="11273" max="11277" width="8.88671875" style="45"/>
    <col min="11278" max="11278" width="27.77734375" style="45" customWidth="1"/>
    <col min="11279" max="11520" width="8.88671875" style="45"/>
    <col min="11521" max="11521" width="3.21875" style="45" customWidth="1"/>
    <col min="11522" max="11522" width="16" style="45" customWidth="1"/>
    <col min="11523" max="11523" width="5.88671875" style="45" customWidth="1"/>
    <col min="11524" max="11524" width="9.6640625" style="45" customWidth="1"/>
    <col min="11525" max="11526" width="10.33203125" style="45" customWidth="1"/>
    <col min="11527" max="11527" width="8.88671875" style="45"/>
    <col min="11528" max="11528" width="11.88671875" style="45" customWidth="1"/>
    <col min="11529" max="11533" width="8.88671875" style="45"/>
    <col min="11534" max="11534" width="27.77734375" style="45" customWidth="1"/>
    <col min="11535" max="11776" width="8.88671875" style="45"/>
    <col min="11777" max="11777" width="3.21875" style="45" customWidth="1"/>
    <col min="11778" max="11778" width="16" style="45" customWidth="1"/>
    <col min="11779" max="11779" width="5.88671875" style="45" customWidth="1"/>
    <col min="11780" max="11780" width="9.6640625" style="45" customWidth="1"/>
    <col min="11781" max="11782" width="10.33203125" style="45" customWidth="1"/>
    <col min="11783" max="11783" width="8.88671875" style="45"/>
    <col min="11784" max="11784" width="11.88671875" style="45" customWidth="1"/>
    <col min="11785" max="11789" width="8.88671875" style="45"/>
    <col min="11790" max="11790" width="27.77734375" style="45" customWidth="1"/>
    <col min="11791" max="12032" width="8.88671875" style="45"/>
    <col min="12033" max="12033" width="3.21875" style="45" customWidth="1"/>
    <col min="12034" max="12034" width="16" style="45" customWidth="1"/>
    <col min="12035" max="12035" width="5.88671875" style="45" customWidth="1"/>
    <col min="12036" max="12036" width="9.6640625" style="45" customWidth="1"/>
    <col min="12037" max="12038" width="10.33203125" style="45" customWidth="1"/>
    <col min="12039" max="12039" width="8.88671875" style="45"/>
    <col min="12040" max="12040" width="11.88671875" style="45" customWidth="1"/>
    <col min="12041" max="12045" width="8.88671875" style="45"/>
    <col min="12046" max="12046" width="27.77734375" style="45" customWidth="1"/>
    <col min="12047" max="12288" width="8.88671875" style="45"/>
    <col min="12289" max="12289" width="3.21875" style="45" customWidth="1"/>
    <col min="12290" max="12290" width="16" style="45" customWidth="1"/>
    <col min="12291" max="12291" width="5.88671875" style="45" customWidth="1"/>
    <col min="12292" max="12292" width="9.6640625" style="45" customWidth="1"/>
    <col min="12293" max="12294" width="10.33203125" style="45" customWidth="1"/>
    <col min="12295" max="12295" width="8.88671875" style="45"/>
    <col min="12296" max="12296" width="11.88671875" style="45" customWidth="1"/>
    <col min="12297" max="12301" width="8.88671875" style="45"/>
    <col min="12302" max="12302" width="27.77734375" style="45" customWidth="1"/>
    <col min="12303" max="12544" width="8.88671875" style="45"/>
    <col min="12545" max="12545" width="3.21875" style="45" customWidth="1"/>
    <col min="12546" max="12546" width="16" style="45" customWidth="1"/>
    <col min="12547" max="12547" width="5.88671875" style="45" customWidth="1"/>
    <col min="12548" max="12548" width="9.6640625" style="45" customWidth="1"/>
    <col min="12549" max="12550" width="10.33203125" style="45" customWidth="1"/>
    <col min="12551" max="12551" width="8.88671875" style="45"/>
    <col min="12552" max="12552" width="11.88671875" style="45" customWidth="1"/>
    <col min="12553" max="12557" width="8.88671875" style="45"/>
    <col min="12558" max="12558" width="27.77734375" style="45" customWidth="1"/>
    <col min="12559" max="12800" width="8.88671875" style="45"/>
    <col min="12801" max="12801" width="3.21875" style="45" customWidth="1"/>
    <col min="12802" max="12802" width="16" style="45" customWidth="1"/>
    <col min="12803" max="12803" width="5.88671875" style="45" customWidth="1"/>
    <col min="12804" max="12804" width="9.6640625" style="45" customWidth="1"/>
    <col min="12805" max="12806" width="10.33203125" style="45" customWidth="1"/>
    <col min="12807" max="12807" width="8.88671875" style="45"/>
    <col min="12808" max="12808" width="11.88671875" style="45" customWidth="1"/>
    <col min="12809" max="12813" width="8.88671875" style="45"/>
    <col min="12814" max="12814" width="27.77734375" style="45" customWidth="1"/>
    <col min="12815" max="13056" width="8.88671875" style="45"/>
    <col min="13057" max="13057" width="3.21875" style="45" customWidth="1"/>
    <col min="13058" max="13058" width="16" style="45" customWidth="1"/>
    <col min="13059" max="13059" width="5.88671875" style="45" customWidth="1"/>
    <col min="13060" max="13060" width="9.6640625" style="45" customWidth="1"/>
    <col min="13061" max="13062" width="10.33203125" style="45" customWidth="1"/>
    <col min="13063" max="13063" width="8.88671875" style="45"/>
    <col min="13064" max="13064" width="11.88671875" style="45" customWidth="1"/>
    <col min="13065" max="13069" width="8.88671875" style="45"/>
    <col min="13070" max="13070" width="27.77734375" style="45" customWidth="1"/>
    <col min="13071" max="13312" width="8.88671875" style="45"/>
    <col min="13313" max="13313" width="3.21875" style="45" customWidth="1"/>
    <col min="13314" max="13314" width="16" style="45" customWidth="1"/>
    <col min="13315" max="13315" width="5.88671875" style="45" customWidth="1"/>
    <col min="13316" max="13316" width="9.6640625" style="45" customWidth="1"/>
    <col min="13317" max="13318" width="10.33203125" style="45" customWidth="1"/>
    <col min="13319" max="13319" width="8.88671875" style="45"/>
    <col min="13320" max="13320" width="11.88671875" style="45" customWidth="1"/>
    <col min="13321" max="13325" width="8.88671875" style="45"/>
    <col min="13326" max="13326" width="27.77734375" style="45" customWidth="1"/>
    <col min="13327" max="13568" width="8.88671875" style="45"/>
    <col min="13569" max="13569" width="3.21875" style="45" customWidth="1"/>
    <col min="13570" max="13570" width="16" style="45" customWidth="1"/>
    <col min="13571" max="13571" width="5.88671875" style="45" customWidth="1"/>
    <col min="13572" max="13572" width="9.6640625" style="45" customWidth="1"/>
    <col min="13573" max="13574" width="10.33203125" style="45" customWidth="1"/>
    <col min="13575" max="13575" width="8.88671875" style="45"/>
    <col min="13576" max="13576" width="11.88671875" style="45" customWidth="1"/>
    <col min="13577" max="13581" width="8.88671875" style="45"/>
    <col min="13582" max="13582" width="27.77734375" style="45" customWidth="1"/>
    <col min="13583" max="13824" width="8.88671875" style="45"/>
    <col min="13825" max="13825" width="3.21875" style="45" customWidth="1"/>
    <col min="13826" max="13826" width="16" style="45" customWidth="1"/>
    <col min="13827" max="13827" width="5.88671875" style="45" customWidth="1"/>
    <col min="13828" max="13828" width="9.6640625" style="45" customWidth="1"/>
    <col min="13829" max="13830" width="10.33203125" style="45" customWidth="1"/>
    <col min="13831" max="13831" width="8.88671875" style="45"/>
    <col min="13832" max="13832" width="11.88671875" style="45" customWidth="1"/>
    <col min="13833" max="13837" width="8.88671875" style="45"/>
    <col min="13838" max="13838" width="27.77734375" style="45" customWidth="1"/>
    <col min="13839" max="14080" width="8.88671875" style="45"/>
    <col min="14081" max="14081" width="3.21875" style="45" customWidth="1"/>
    <col min="14082" max="14082" width="16" style="45" customWidth="1"/>
    <col min="14083" max="14083" width="5.88671875" style="45" customWidth="1"/>
    <col min="14084" max="14084" width="9.6640625" style="45" customWidth="1"/>
    <col min="14085" max="14086" width="10.33203125" style="45" customWidth="1"/>
    <col min="14087" max="14087" width="8.88671875" style="45"/>
    <col min="14088" max="14088" width="11.88671875" style="45" customWidth="1"/>
    <col min="14089" max="14093" width="8.88671875" style="45"/>
    <col min="14094" max="14094" width="27.77734375" style="45" customWidth="1"/>
    <col min="14095" max="14336" width="8.88671875" style="45"/>
    <col min="14337" max="14337" width="3.21875" style="45" customWidth="1"/>
    <col min="14338" max="14338" width="16" style="45" customWidth="1"/>
    <col min="14339" max="14339" width="5.88671875" style="45" customWidth="1"/>
    <col min="14340" max="14340" width="9.6640625" style="45" customWidth="1"/>
    <col min="14341" max="14342" width="10.33203125" style="45" customWidth="1"/>
    <col min="14343" max="14343" width="8.88671875" style="45"/>
    <col min="14344" max="14344" width="11.88671875" style="45" customWidth="1"/>
    <col min="14345" max="14349" width="8.88671875" style="45"/>
    <col min="14350" max="14350" width="27.77734375" style="45" customWidth="1"/>
    <col min="14351" max="14592" width="8.88671875" style="45"/>
    <col min="14593" max="14593" width="3.21875" style="45" customWidth="1"/>
    <col min="14594" max="14594" width="16" style="45" customWidth="1"/>
    <col min="14595" max="14595" width="5.88671875" style="45" customWidth="1"/>
    <col min="14596" max="14596" width="9.6640625" style="45" customWidth="1"/>
    <col min="14597" max="14598" width="10.33203125" style="45" customWidth="1"/>
    <col min="14599" max="14599" width="8.88671875" style="45"/>
    <col min="14600" max="14600" width="11.88671875" style="45" customWidth="1"/>
    <col min="14601" max="14605" width="8.88671875" style="45"/>
    <col min="14606" max="14606" width="27.77734375" style="45" customWidth="1"/>
    <col min="14607" max="14848" width="8.88671875" style="45"/>
    <col min="14849" max="14849" width="3.21875" style="45" customWidth="1"/>
    <col min="14850" max="14850" width="16" style="45" customWidth="1"/>
    <col min="14851" max="14851" width="5.88671875" style="45" customWidth="1"/>
    <col min="14852" max="14852" width="9.6640625" style="45" customWidth="1"/>
    <col min="14853" max="14854" width="10.33203125" style="45" customWidth="1"/>
    <col min="14855" max="14855" width="8.88671875" style="45"/>
    <col min="14856" max="14856" width="11.88671875" style="45" customWidth="1"/>
    <col min="14857" max="14861" width="8.88671875" style="45"/>
    <col min="14862" max="14862" width="27.77734375" style="45" customWidth="1"/>
    <col min="14863" max="15104" width="8.88671875" style="45"/>
    <col min="15105" max="15105" width="3.21875" style="45" customWidth="1"/>
    <col min="15106" max="15106" width="16" style="45" customWidth="1"/>
    <col min="15107" max="15107" width="5.88671875" style="45" customWidth="1"/>
    <col min="15108" max="15108" width="9.6640625" style="45" customWidth="1"/>
    <col min="15109" max="15110" width="10.33203125" style="45" customWidth="1"/>
    <col min="15111" max="15111" width="8.88671875" style="45"/>
    <col min="15112" max="15112" width="11.88671875" style="45" customWidth="1"/>
    <col min="15113" max="15117" width="8.88671875" style="45"/>
    <col min="15118" max="15118" width="27.77734375" style="45" customWidth="1"/>
    <col min="15119" max="15360" width="8.88671875" style="45"/>
    <col min="15361" max="15361" width="3.21875" style="45" customWidth="1"/>
    <col min="15362" max="15362" width="16" style="45" customWidth="1"/>
    <col min="15363" max="15363" width="5.88671875" style="45" customWidth="1"/>
    <col min="15364" max="15364" width="9.6640625" style="45" customWidth="1"/>
    <col min="15365" max="15366" width="10.33203125" style="45" customWidth="1"/>
    <col min="15367" max="15367" width="8.88671875" style="45"/>
    <col min="15368" max="15368" width="11.88671875" style="45" customWidth="1"/>
    <col min="15369" max="15373" width="8.88671875" style="45"/>
    <col min="15374" max="15374" width="27.77734375" style="45" customWidth="1"/>
    <col min="15375" max="15616" width="8.88671875" style="45"/>
    <col min="15617" max="15617" width="3.21875" style="45" customWidth="1"/>
    <col min="15618" max="15618" width="16" style="45" customWidth="1"/>
    <col min="15619" max="15619" width="5.88671875" style="45" customWidth="1"/>
    <col min="15620" max="15620" width="9.6640625" style="45" customWidth="1"/>
    <col min="15621" max="15622" width="10.33203125" style="45" customWidth="1"/>
    <col min="15623" max="15623" width="8.88671875" style="45"/>
    <col min="15624" max="15624" width="11.88671875" style="45" customWidth="1"/>
    <col min="15625" max="15629" width="8.88671875" style="45"/>
    <col min="15630" max="15630" width="27.77734375" style="45" customWidth="1"/>
    <col min="15631" max="15872" width="8.88671875" style="45"/>
    <col min="15873" max="15873" width="3.21875" style="45" customWidth="1"/>
    <col min="15874" max="15874" width="16" style="45" customWidth="1"/>
    <col min="15875" max="15875" width="5.88671875" style="45" customWidth="1"/>
    <col min="15876" max="15876" width="9.6640625" style="45" customWidth="1"/>
    <col min="15877" max="15878" width="10.33203125" style="45" customWidth="1"/>
    <col min="15879" max="15879" width="8.88671875" style="45"/>
    <col min="15880" max="15880" width="11.88671875" style="45" customWidth="1"/>
    <col min="15881" max="15885" width="8.88671875" style="45"/>
    <col min="15886" max="15886" width="27.77734375" style="45" customWidth="1"/>
    <col min="15887" max="16128" width="8.88671875" style="45"/>
    <col min="16129" max="16129" width="3.21875" style="45" customWidth="1"/>
    <col min="16130" max="16130" width="16" style="45" customWidth="1"/>
    <col min="16131" max="16131" width="5.88671875" style="45" customWidth="1"/>
    <col min="16132" max="16132" width="9.6640625" style="45" customWidth="1"/>
    <col min="16133" max="16134" width="10.33203125" style="45" customWidth="1"/>
    <col min="16135" max="16135" width="8.88671875" style="45"/>
    <col min="16136" max="16136" width="11.88671875" style="45" customWidth="1"/>
    <col min="16137" max="16141" width="8.88671875" style="45"/>
    <col min="16142" max="16142" width="27.77734375" style="45" customWidth="1"/>
    <col min="16143" max="16384" width="8.88671875" style="45"/>
  </cols>
  <sheetData>
    <row r="1" spans="1:14" ht="21">
      <c r="E1" s="186" t="s">
        <v>102</v>
      </c>
      <c r="F1" s="186"/>
      <c r="G1" s="186"/>
      <c r="H1" s="186"/>
      <c r="I1" s="186"/>
    </row>
    <row r="2" spans="1:14" ht="6.75" customHeight="1"/>
    <row r="3" spans="1:14">
      <c r="A3" s="320"/>
      <c r="B3" s="320" t="s">
        <v>103</v>
      </c>
      <c r="C3" s="320" t="s">
        <v>104</v>
      </c>
      <c r="D3" s="320" t="s">
        <v>105</v>
      </c>
      <c r="E3" s="320" t="s">
        <v>106</v>
      </c>
      <c r="F3" s="320" t="s">
        <v>107</v>
      </c>
      <c r="G3" s="172" t="s">
        <v>108</v>
      </c>
      <c r="H3" s="172" t="s">
        <v>109</v>
      </c>
      <c r="I3" s="322" t="s">
        <v>110</v>
      </c>
      <c r="J3" s="323"/>
      <c r="K3" s="323"/>
      <c r="L3" s="323"/>
      <c r="M3" s="323"/>
      <c r="N3" s="324"/>
    </row>
    <row r="4" spans="1:14">
      <c r="A4" s="321"/>
      <c r="B4" s="321"/>
      <c r="C4" s="321"/>
      <c r="D4" s="321"/>
      <c r="E4" s="321"/>
      <c r="F4" s="321"/>
      <c r="G4" s="182" t="s">
        <v>111</v>
      </c>
      <c r="H4" s="182" t="s">
        <v>112</v>
      </c>
      <c r="I4" s="325"/>
      <c r="J4" s="326"/>
      <c r="K4" s="326"/>
      <c r="L4" s="326"/>
      <c r="M4" s="326"/>
      <c r="N4" s="327"/>
    </row>
    <row r="5" spans="1:14" ht="40.200000000000003" customHeight="1">
      <c r="A5" s="187">
        <v>1</v>
      </c>
      <c r="B5" s="188"/>
      <c r="C5" s="188"/>
      <c r="D5" s="188"/>
      <c r="E5" s="188"/>
      <c r="F5" s="188"/>
      <c r="G5" s="188"/>
      <c r="H5" s="188"/>
      <c r="I5" s="317"/>
      <c r="J5" s="318"/>
      <c r="K5" s="318"/>
      <c r="L5" s="318"/>
      <c r="M5" s="318"/>
      <c r="N5" s="319"/>
    </row>
    <row r="6" spans="1:14" ht="40.200000000000003" customHeight="1">
      <c r="A6" s="187">
        <v>2</v>
      </c>
      <c r="B6" s="188"/>
      <c r="C6" s="188"/>
      <c r="D6" s="188"/>
      <c r="E6" s="188"/>
      <c r="F6" s="188"/>
      <c r="G6" s="188"/>
      <c r="H6" s="188"/>
      <c r="I6" s="317"/>
      <c r="J6" s="318"/>
      <c r="K6" s="318"/>
      <c r="L6" s="318"/>
      <c r="M6" s="318"/>
      <c r="N6" s="319"/>
    </row>
    <row r="7" spans="1:14" ht="40.200000000000003" customHeight="1">
      <c r="A7" s="187">
        <v>3</v>
      </c>
      <c r="B7" s="188"/>
      <c r="C7" s="188"/>
      <c r="D7" s="188"/>
      <c r="E7" s="188"/>
      <c r="F7" s="188"/>
      <c r="G7" s="188"/>
      <c r="H7" s="188"/>
      <c r="I7" s="317"/>
      <c r="J7" s="318"/>
      <c r="K7" s="318"/>
      <c r="L7" s="318"/>
      <c r="M7" s="318"/>
      <c r="N7" s="319"/>
    </row>
    <row r="8" spans="1:14" ht="40.200000000000003" customHeight="1">
      <c r="A8" s="187">
        <v>4</v>
      </c>
      <c r="B8" s="188"/>
      <c r="C8" s="188"/>
      <c r="D8" s="188"/>
      <c r="E8" s="188"/>
      <c r="F8" s="188"/>
      <c r="G8" s="188"/>
      <c r="H8" s="188"/>
      <c r="I8" s="317"/>
      <c r="J8" s="318"/>
      <c r="K8" s="318"/>
      <c r="L8" s="318"/>
      <c r="M8" s="318"/>
      <c r="N8" s="319"/>
    </row>
    <row r="9" spans="1:14" ht="40.200000000000003" customHeight="1">
      <c r="A9" s="187">
        <v>5</v>
      </c>
      <c r="B9" s="188"/>
      <c r="C9" s="188"/>
      <c r="D9" s="188"/>
      <c r="E9" s="188"/>
      <c r="F9" s="188"/>
      <c r="G9" s="188"/>
      <c r="H9" s="188"/>
      <c r="I9" s="317"/>
      <c r="J9" s="318"/>
      <c r="K9" s="318"/>
      <c r="L9" s="318"/>
      <c r="M9" s="318"/>
      <c r="N9" s="319"/>
    </row>
    <row r="10" spans="1:14" ht="40.200000000000003" customHeight="1">
      <c r="A10" s="187">
        <v>6</v>
      </c>
      <c r="B10" s="188"/>
      <c r="C10" s="188"/>
      <c r="D10" s="188"/>
      <c r="E10" s="188"/>
      <c r="F10" s="188"/>
      <c r="G10" s="188"/>
      <c r="H10" s="188"/>
      <c r="I10" s="317"/>
      <c r="J10" s="318"/>
      <c r="K10" s="318"/>
      <c r="L10" s="318"/>
      <c r="M10" s="318"/>
      <c r="N10" s="319"/>
    </row>
    <row r="11" spans="1:14" ht="40.200000000000003" customHeight="1">
      <c r="A11" s="187">
        <v>7</v>
      </c>
      <c r="B11" s="188"/>
      <c r="C11" s="188"/>
      <c r="D11" s="188"/>
      <c r="E11" s="188"/>
      <c r="F11" s="188"/>
      <c r="G11" s="188"/>
      <c r="H11" s="188"/>
      <c r="I11" s="317"/>
      <c r="J11" s="318"/>
      <c r="K11" s="318"/>
      <c r="L11" s="318"/>
      <c r="M11" s="318"/>
      <c r="N11" s="319"/>
    </row>
    <row r="12" spans="1:14" ht="40.200000000000003" customHeight="1">
      <c r="A12" s="187">
        <v>8</v>
      </c>
      <c r="B12" s="188"/>
      <c r="C12" s="188"/>
      <c r="D12" s="188"/>
      <c r="E12" s="188"/>
      <c r="F12" s="188"/>
      <c r="G12" s="188"/>
      <c r="H12" s="188"/>
      <c r="I12" s="317"/>
      <c r="J12" s="318"/>
      <c r="K12" s="318"/>
      <c r="L12" s="318"/>
      <c r="M12" s="318"/>
      <c r="N12" s="319"/>
    </row>
    <row r="13" spans="1:14" ht="40.200000000000003" customHeight="1">
      <c r="A13" s="187">
        <v>9</v>
      </c>
      <c r="B13" s="188"/>
      <c r="C13" s="188"/>
      <c r="D13" s="188"/>
      <c r="E13" s="188"/>
      <c r="F13" s="188"/>
      <c r="G13" s="188"/>
      <c r="H13" s="188"/>
      <c r="I13" s="317"/>
      <c r="J13" s="318"/>
      <c r="K13" s="318"/>
      <c r="L13" s="318"/>
      <c r="M13" s="318"/>
      <c r="N13" s="319"/>
    </row>
    <row r="14" spans="1:14" ht="40.200000000000003" customHeight="1">
      <c r="A14" s="187">
        <v>10</v>
      </c>
      <c r="B14" s="188"/>
      <c r="C14" s="188"/>
      <c r="D14" s="188"/>
      <c r="E14" s="188"/>
      <c r="F14" s="188"/>
      <c r="G14" s="188"/>
      <c r="H14" s="188"/>
      <c r="I14" s="317"/>
      <c r="J14" s="318"/>
      <c r="K14" s="318"/>
      <c r="L14" s="318"/>
      <c r="M14" s="318"/>
      <c r="N14" s="319"/>
    </row>
    <row r="15" spans="1:14" ht="5.25" customHeight="1"/>
    <row r="16" spans="1:14" ht="19.5" customHeight="1">
      <c r="D16" s="44" t="s">
        <v>113</v>
      </c>
      <c r="E16" s="44" t="s">
        <v>114</v>
      </c>
      <c r="F16" s="44"/>
      <c r="G16" s="44"/>
    </row>
    <row r="17" spans="2:13" ht="19.5" customHeight="1">
      <c r="D17" s="44" t="s">
        <v>115</v>
      </c>
      <c r="E17" s="44" t="s">
        <v>114</v>
      </c>
      <c r="F17" s="44"/>
      <c r="G17" s="44"/>
    </row>
    <row r="18" spans="2:13" ht="7.5" customHeight="1"/>
    <row r="19" spans="2:13" ht="24" customHeight="1">
      <c r="B19" s="44" t="s">
        <v>116</v>
      </c>
      <c r="C19" s="44"/>
      <c r="D19" s="44"/>
      <c r="E19" s="44"/>
      <c r="F19" s="44"/>
      <c r="G19" s="44"/>
      <c r="I19" s="189" t="s">
        <v>117</v>
      </c>
      <c r="J19" s="189"/>
      <c r="K19" s="189"/>
      <c r="L19" s="189"/>
      <c r="M19" s="189"/>
    </row>
    <row r="20" spans="2:13" ht="24" customHeight="1">
      <c r="I20" s="190" t="s">
        <v>118</v>
      </c>
      <c r="J20" s="190"/>
      <c r="K20" s="190"/>
      <c r="L20" s="190"/>
      <c r="M20" s="190" t="s">
        <v>119</v>
      </c>
    </row>
    <row r="21" spans="2:13" ht="24" customHeight="1">
      <c r="I21" s="190" t="s">
        <v>27</v>
      </c>
      <c r="J21" s="190"/>
      <c r="K21" s="190"/>
      <c r="L21" s="190"/>
      <c r="M21" s="190"/>
    </row>
    <row r="22" spans="2:13" ht="24" customHeight="1">
      <c r="I22" s="190" t="s">
        <v>29</v>
      </c>
      <c r="J22" s="190"/>
      <c r="K22" s="190"/>
      <c r="L22" s="190"/>
      <c r="M22" s="190"/>
    </row>
    <row r="23" spans="2:13" ht="24" customHeight="1">
      <c r="I23" s="190" t="s">
        <v>120</v>
      </c>
      <c r="J23" s="190"/>
      <c r="K23" s="190"/>
      <c r="L23" s="190"/>
      <c r="M23" s="190"/>
    </row>
    <row r="24" spans="2:13" ht="24" customHeight="1">
      <c r="I24" s="191"/>
      <c r="J24" s="191"/>
      <c r="K24" s="191"/>
      <c r="L24" s="191"/>
      <c r="M24" s="191"/>
    </row>
  </sheetData>
  <mergeCells count="17">
    <mergeCell ref="I9:N9"/>
    <mergeCell ref="A3:A4"/>
    <mergeCell ref="B3:B4"/>
    <mergeCell ref="C3:C4"/>
    <mergeCell ref="D3:D4"/>
    <mergeCell ref="E3:E4"/>
    <mergeCell ref="F3:F4"/>
    <mergeCell ref="I3:N4"/>
    <mergeCell ref="I5:N5"/>
    <mergeCell ref="I6:N6"/>
    <mergeCell ref="I7:N7"/>
    <mergeCell ref="I8:N8"/>
    <mergeCell ref="I10:N10"/>
    <mergeCell ref="I11:N11"/>
    <mergeCell ref="I12:N12"/>
    <mergeCell ref="I13:N13"/>
    <mergeCell ref="I14:N14"/>
  </mergeCells>
  <phoneticPr fontId="3"/>
  <printOptions horizontalCentered="1" verticalCentered="1"/>
  <pageMargins left="0" right="0" top="0.19685039370078741" bottom="0.19685039370078741" header="0.51181102362204722" footer="0.51181102362204722"/>
  <pageSetup paperSize="9" scale="91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使い方</vt:lpstr>
      <vt:lpstr>ペイドウォーム</vt:lpstr>
      <vt:lpstr>AQHA公認クラス</vt:lpstr>
      <vt:lpstr>JQHAクラス</vt:lpstr>
      <vt:lpstr>エントリー集計表</vt:lpstr>
      <vt:lpstr>入厩届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M</dc:creator>
  <cp:lastModifiedBy>YUKO S</cp:lastModifiedBy>
  <dcterms:created xsi:type="dcterms:W3CDTF">2026-08-14T08:01:00Z</dcterms:created>
  <dcterms:modified xsi:type="dcterms:W3CDTF">2026-08-29T07:54:18Z</dcterms:modified>
</cp:coreProperties>
</file>